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mc:AlternateContent xmlns:mc="http://schemas.openxmlformats.org/markup-compatibility/2006">
    <mc:Choice Requires="x15">
      <x15ac:absPath xmlns:x15ac="http://schemas.microsoft.com/office/spreadsheetml/2010/11/ac" url="C:\Users\grubesic\Desktop\"/>
    </mc:Choice>
  </mc:AlternateContent>
  <bookViews>
    <workbookView xWindow="0" yWindow="0" windowWidth="13860" windowHeight="5685" tabRatio="928"/>
  </bookViews>
  <sheets>
    <sheet name="Cover" sheetId="3" r:id="rId1"/>
    <sheet name="1. Key figures table" sheetId="7" r:id="rId2"/>
    <sheet name="2. Cons Stat of Income" sheetId="8" r:id="rId3"/>
    <sheet name="3. Cons Balance Sheet" sheetId="9" r:id="rId4"/>
    <sheet name="4. Cons Stat of CF" sheetId="10" r:id="rId5"/>
    <sheet name="5. Cons Stat of Income IFRS1516" sheetId="14" r:id="rId6"/>
    <sheet name="6. Cons Balance Sheet IFRS1516" sheetId="15" r:id="rId7"/>
    <sheet name="7. Adjusted EPS" sheetId="16" r:id="rId8"/>
    <sheet name="8. Stat of Income (Q)" sheetId="11" r:id="rId9"/>
    <sheet name="9. Balance Sheet (Q)" sheetId="12" r:id="rId10"/>
    <sheet name="10. CF (Q)" sheetId="13" r:id="rId11"/>
  </sheets>
  <definedNames>
    <definedName name="_ftn1" localSheetId="10">'10. CF (Q)'!#REF!</definedName>
    <definedName name="_ftn1" localSheetId="4">'4. Cons Stat of CF'!#REF!</definedName>
    <definedName name="_ftnref1" localSheetId="10">'10. CF (Q)'!#REF!</definedName>
    <definedName name="_ftnref1" localSheetId="4">'4. Cons Stat of CF'!#REF!</definedName>
    <definedName name="Consolidated_condensed_balance_sheet" localSheetId="3">'3. Cons Balance Sheet'!$B$5:$F$45</definedName>
    <definedName name="Consolidated_condensed_balance_sheet" localSheetId="6">'6. Cons Balance Sheet IFRS1516'!$B$5:$H$32</definedName>
    <definedName name="Consolidated_condensed_BS">'9. Balance Sheet (Q)'!$B$5:$H$32</definedName>
    <definedName name="Consolidated_condensed_statement_of_income" localSheetId="2">'2. Cons Stat of Income'!$B$5:$F$36</definedName>
    <definedName name="Consolidated_condensed_statement_of_income" localSheetId="5">'5. Cons Stat of Income IFRS1516'!$B$5:$F$39</definedName>
    <definedName name="Consolidated_condensed_statement_of_income" localSheetId="7">'7. Adjusted EPS'!$B$5:$E$19</definedName>
    <definedName name="Consolidated_condensed_statement_of_income" localSheetId="8">'8. Stat of Income (Q)'!$B$5:$H$36</definedName>
    <definedName name="Consolidated_condensed_statement_of_income" localSheetId="9">'9. Balance Sheet (Q)'!$B$5:$H$19</definedName>
    <definedName name="Consolidated_condensed_statements_of_cash_flows" localSheetId="10">'10. CF (Q)'!$B$5:$H$22</definedName>
    <definedName name="Consolidated_condensed_statements_of_cash_flows" localSheetId="4">'4. Cons Stat of CF'!$B$5:$H$40</definedName>
    <definedName name="FX_rate" localSheetId="5">#REF!</definedName>
    <definedName name="FX_rate" localSheetId="6">#REF!</definedName>
    <definedName name="FX_rate" localSheetId="7">#REF!</definedName>
    <definedName name="FX_rate">#REF!</definedName>
    <definedName name="Key_figures" localSheetId="1">'1. Key figures table'!$B$5:$H$20</definedName>
    <definedName name="_xlnm.Print_Area" localSheetId="1">'1. Key figures table'!$B$2:$H$123</definedName>
    <definedName name="_xlnm.Print_Area" localSheetId="10">'10. CF (Q)'!$B$2:$L$23</definedName>
    <definedName name="_xlnm.Print_Area" localSheetId="2">'2. Cons Stat of Income'!$B$2:$F$37</definedName>
    <definedName name="_xlnm.Print_Area" localSheetId="3">'3. Cons Balance Sheet'!$B$2:$F$46</definedName>
    <definedName name="_xlnm.Print_Area" localSheetId="4">'4. Cons Stat of CF'!$B$2:$H$42</definedName>
    <definedName name="_xlnm.Print_Area" localSheetId="5">'5. Cons Stat of Income IFRS1516'!$B$2:$F$46</definedName>
    <definedName name="_xlnm.Print_Area" localSheetId="6">'6. Cons Balance Sheet IFRS1516'!$B$2:$H$33</definedName>
    <definedName name="_xlnm.Print_Area" localSheetId="7">'7. Adjusted EPS'!$B$2:$E$20</definedName>
    <definedName name="_xlnm.Print_Area" localSheetId="8">'8. Stat of Income (Q)'!$B$2:$L$38</definedName>
    <definedName name="_xlnm.Print_Area" localSheetId="9">'9. Balance Sheet (Q)'!$B$2:$H$34</definedName>
    <definedName name="_xlnm.Print_Area" localSheetId="0">Cover!$B$2:$R$44</definedName>
    <definedName name="_xlnm.Print_Titles" localSheetId="1">'1. Key figures table'!$2:$3</definedName>
    <definedName name="Table_1Income" localSheetId="1">'1. Key figures table'!#REF!</definedName>
    <definedName name="Table_1Income" localSheetId="10">'10. CF (Q)'!$B$5:$H$22</definedName>
    <definedName name="Table_1Income" localSheetId="2">'2. Cons Stat of Income'!$B$5:$F$36</definedName>
    <definedName name="Table_1Income" localSheetId="3">'3. Cons Balance Sheet'!$B$5:$F$45</definedName>
    <definedName name="Table_1Income" localSheetId="4">'4. Cons Stat of CF'!$B$5:$H$40</definedName>
    <definedName name="Table_1Income" localSheetId="5">'5. Cons Stat of Income IFRS1516'!$B$5:$F$39</definedName>
    <definedName name="Table_1Income" localSheetId="6">'6. Cons Balance Sheet IFRS1516'!$B$5:$H$32</definedName>
    <definedName name="Table_1Income" localSheetId="7">'7. Adjusted EPS'!$B$5:$E$19</definedName>
    <definedName name="Table_1Income" localSheetId="8">'8. Stat of Income (Q)'!$B$5:$H$36</definedName>
    <definedName name="Table_1Income" localSheetId="9">'9. Balance Sheet (Q)'!$B$5:$H$19</definedName>
    <definedName name="Table_1Income">#REF!</definedName>
    <definedName name="Table_2Income" localSheetId="1">'1. Key figures table'!#REF!</definedName>
    <definedName name="Table_2Income" localSheetId="10">'10. CF (Q)'!#REF!</definedName>
    <definedName name="Table_2Income" localSheetId="2">'2. Cons Stat of Income'!#REF!</definedName>
    <definedName name="Table_2Income" localSheetId="3">'3. Cons Balance Sheet'!#REF!</definedName>
    <definedName name="Table_2Income" localSheetId="4">'4. Cons Stat of CF'!#REF!</definedName>
    <definedName name="Table_2Income" localSheetId="5">'5. Cons Stat of Income IFRS1516'!#REF!</definedName>
    <definedName name="Table_2Income" localSheetId="6">'6. Cons Balance Sheet IFRS1516'!#REF!</definedName>
    <definedName name="Table_2Income" localSheetId="7">'7. Adjusted EPS'!#REF!</definedName>
    <definedName name="Table_2Income" localSheetId="8">'8. Stat of Income (Q)'!#REF!</definedName>
    <definedName name="Table_2Income" localSheetId="9">'9. Balance Sheet (Q)'!#REF!</definedName>
    <definedName name="Table_2Income">#REF!</definedName>
  </definedNames>
  <calcPr calcId="171027"/>
</workbook>
</file>

<file path=xl/calcChain.xml><?xml version="1.0" encoding="utf-8"?>
<calcChain xmlns="http://schemas.openxmlformats.org/spreadsheetml/2006/main">
  <c r="H6" i="11" l="1"/>
  <c r="J6" i="11"/>
  <c r="H7" i="11"/>
  <c r="J7" i="11"/>
  <c r="H8" i="11"/>
  <c r="J8" i="11"/>
  <c r="H10" i="11"/>
  <c r="J10" i="11"/>
  <c r="H11" i="11"/>
  <c r="J11" i="11"/>
  <c r="H12" i="11"/>
  <c r="J12" i="11"/>
  <c r="H13" i="11"/>
  <c r="J13" i="11"/>
  <c r="J14" i="11"/>
  <c r="H15" i="11"/>
  <c r="J15" i="11"/>
  <c r="H17" i="11"/>
  <c r="J17" i="11"/>
  <c r="J19" i="11" s="1"/>
  <c r="H19" i="11"/>
  <c r="H21" i="11"/>
  <c r="J21" i="11"/>
  <c r="H22" i="11"/>
  <c r="J22" i="11"/>
  <c r="H23" i="11"/>
  <c r="J23" i="11"/>
  <c r="H24" i="11"/>
  <c r="J24" i="11"/>
  <c r="H26" i="11"/>
  <c r="J26" i="11"/>
  <c r="H27" i="11"/>
  <c r="J27" i="11"/>
  <c r="H30" i="11"/>
  <c r="J30" i="11"/>
  <c r="H31" i="11"/>
  <c r="J31" i="11"/>
  <c r="H32" i="11"/>
  <c r="J32" i="11"/>
  <c r="H35" i="11"/>
  <c r="J35" i="11"/>
  <c r="H36" i="11"/>
  <c r="J36" i="11"/>
  <c r="H24" i="12"/>
  <c r="H26" i="12"/>
  <c r="H27" i="12"/>
  <c r="H28" i="12"/>
  <c r="H29" i="12"/>
  <c r="J14" i="13" l="1"/>
  <c r="J15" i="13"/>
  <c r="H14" i="13"/>
  <c r="H15" i="13"/>
  <c r="J9" i="13"/>
  <c r="H9" i="13"/>
  <c r="J10" i="13" l="1"/>
  <c r="H10" i="13"/>
  <c r="H16" i="13" l="1"/>
  <c r="J20" i="13"/>
  <c r="H20" i="13"/>
  <c r="J18" i="13"/>
  <c r="H18" i="13"/>
  <c r="J16" i="13"/>
  <c r="J13" i="13"/>
  <c r="H13" i="13"/>
  <c r="J11" i="13"/>
  <c r="H11" i="13"/>
  <c r="J8" i="13"/>
  <c r="H8" i="13"/>
  <c r="J7" i="13"/>
  <c r="H7" i="13"/>
  <c r="J6" i="13"/>
  <c r="H6" i="13"/>
  <c r="H32" i="12" l="1"/>
  <c r="H22" i="12"/>
  <c r="H19" i="12"/>
  <c r="H17" i="12"/>
  <c r="H16" i="12"/>
  <c r="H15" i="12"/>
  <c r="H14" i="12"/>
  <c r="H11" i="12"/>
  <c r="H10" i="12"/>
  <c r="H9" i="12"/>
  <c r="H8" i="12"/>
  <c r="H30" i="12" l="1"/>
</calcChain>
</file>

<file path=xl/sharedStrings.xml><?xml version="1.0" encoding="utf-8"?>
<sst xmlns="http://schemas.openxmlformats.org/spreadsheetml/2006/main" count="480" uniqueCount="256">
  <si>
    <t>Key figures</t>
  </si>
  <si>
    <t>(€ in millions, unless stated otherwise)</t>
  </si>
  <si>
    <t>Q4 '16</t>
  </si>
  <si>
    <t>FY '16</t>
  </si>
  <si>
    <t>Telematics</t>
  </si>
  <si>
    <t>Consumer</t>
  </si>
  <si>
    <t>REVENUE</t>
  </si>
  <si>
    <t>GROSS RESULT</t>
  </si>
  <si>
    <t>Gross margin</t>
  </si>
  <si>
    <t>EBITDA</t>
  </si>
  <si>
    <t>EBITDA margin</t>
  </si>
  <si>
    <t>OPERATING RESULT (EBIT)</t>
  </si>
  <si>
    <t>EBIT margin</t>
  </si>
  <si>
    <t>NET RESULT</t>
  </si>
  <si>
    <t>ADJUSTED NET RESULT</t>
  </si>
  <si>
    <r>
      <t xml:space="preserve">DATA PER SHARE </t>
    </r>
    <r>
      <rPr>
        <sz val="10"/>
        <rFont val="Arial"/>
        <family val="2"/>
      </rPr>
      <t xml:space="preserve">(in €) </t>
    </r>
  </si>
  <si>
    <t>EPS - fully diluted</t>
  </si>
  <si>
    <r>
      <t>Adjusted EPS</t>
    </r>
    <r>
      <rPr>
        <vertAlign val="superscript"/>
        <sz val="10"/>
        <rFont val="Arial"/>
        <family val="2"/>
      </rPr>
      <t>1</t>
    </r>
    <r>
      <rPr>
        <sz val="10"/>
        <rFont val="Arial"/>
        <family val="2"/>
      </rPr>
      <t xml:space="preserve"> - fully diluted</t>
    </r>
  </si>
  <si>
    <t>EBITDA margin (%)</t>
  </si>
  <si>
    <t>EBIT margin (%)</t>
  </si>
  <si>
    <t>Total Telematics revenue</t>
  </si>
  <si>
    <t>Telematics segment EBITDA</t>
  </si>
  <si>
    <t>Telematics segment EBIT</t>
  </si>
  <si>
    <t>Subscriber installed base (# in thousands)</t>
  </si>
  <si>
    <t>Consumer products</t>
  </si>
  <si>
    <t>Automotive hardware</t>
  </si>
  <si>
    <t>Total Consumer revenue</t>
  </si>
  <si>
    <t>Consumer segment EBITDA</t>
  </si>
  <si>
    <t>Consumer segment EBIT</t>
  </si>
  <si>
    <t>(€ in millions)</t>
  </si>
  <si>
    <t>Total revenue</t>
  </si>
  <si>
    <t xml:space="preserve">Geographical revenue split </t>
  </si>
  <si>
    <t>Europe</t>
  </si>
  <si>
    <t>North America</t>
  </si>
  <si>
    <t>Rest of the world</t>
  </si>
  <si>
    <t>FX sensitivity</t>
  </si>
  <si>
    <t>Revenue</t>
  </si>
  <si>
    <t>Gross result</t>
  </si>
  <si>
    <t xml:space="preserve">Gross margin </t>
  </si>
  <si>
    <t>FX RATES IN €</t>
  </si>
  <si>
    <t>US dollar</t>
  </si>
  <si>
    <t>GB pound</t>
  </si>
  <si>
    <t>Cost of sales</t>
  </si>
  <si>
    <t>Research and development</t>
  </si>
  <si>
    <t>Amortisation of technology &amp; databases</t>
  </si>
  <si>
    <t>Marketing</t>
  </si>
  <si>
    <t>Net result</t>
  </si>
  <si>
    <t xml:space="preserve">Net result </t>
  </si>
  <si>
    <t>Net result attributed to equity holders</t>
  </si>
  <si>
    <t>Remeasurement of deferred tax liability</t>
  </si>
  <si>
    <t>Tax effect of adjustments</t>
  </si>
  <si>
    <t>Adjusted net result</t>
  </si>
  <si>
    <t>Adjusted EPS, € fully diluted</t>
  </si>
  <si>
    <t>Deferred revenue balance by segment</t>
  </si>
  <si>
    <t>Automotive</t>
  </si>
  <si>
    <t>Total deferred revenue</t>
  </si>
  <si>
    <t>Consolidated condensed statement of income</t>
  </si>
  <si>
    <t>(€ in thousands)</t>
  </si>
  <si>
    <t>Research and development expenses</t>
  </si>
  <si>
    <t>Amortisation of technology and databases</t>
  </si>
  <si>
    <t>Marketing expenses</t>
  </si>
  <si>
    <t>Selling, general and administrative expenses</t>
  </si>
  <si>
    <t>TOTAL OPERATING EXPENSES</t>
  </si>
  <si>
    <t>OPERATING RESULT</t>
  </si>
  <si>
    <t>Interest result</t>
  </si>
  <si>
    <t>Other financial result</t>
  </si>
  <si>
    <t>Result of associates</t>
  </si>
  <si>
    <t>RESULT BEFORE TAX</t>
  </si>
  <si>
    <t>Income tax gain / (expense)</t>
  </si>
  <si>
    <t>Attributable to:</t>
  </si>
  <si>
    <t>- Equity holders of the parent</t>
  </si>
  <si>
    <t>- Non-controlling interests</t>
  </si>
  <si>
    <t>Basic number of shares (in thousands)</t>
  </si>
  <si>
    <t>Diluted number of shares (in thousands)</t>
  </si>
  <si>
    <t>EARNINGS PER SHARE (in €)</t>
  </si>
  <si>
    <t>Basic</t>
  </si>
  <si>
    <t>Consolidated condensed balance sheet</t>
  </si>
  <si>
    <t>Goodwill</t>
  </si>
  <si>
    <t>Other intangible assets</t>
  </si>
  <si>
    <t>Property, plant and equipment</t>
  </si>
  <si>
    <t>Deferred tax assets</t>
  </si>
  <si>
    <t>Investments in associates</t>
  </si>
  <si>
    <t>TOTAL NON-CURRENT ASSETS</t>
  </si>
  <si>
    <t>Inventories</t>
  </si>
  <si>
    <t>Trade receivables</t>
  </si>
  <si>
    <t>Other receivables and prepayments</t>
  </si>
  <si>
    <t>Other financial assets</t>
  </si>
  <si>
    <t>Cash and cash equivalents</t>
  </si>
  <si>
    <t>TOTAL CURRENT ASSETS</t>
  </si>
  <si>
    <t>TOTAL ASSETS</t>
  </si>
  <si>
    <t>Share capital</t>
  </si>
  <si>
    <t>Share premium</t>
  </si>
  <si>
    <t>Other reserves</t>
  </si>
  <si>
    <t>Accumulated deficit</t>
  </si>
  <si>
    <t>EQUITY ATTRIBUTABLE TO EQUITY HOLDERS OF THE PARENT</t>
  </si>
  <si>
    <t>Non-controlling interests</t>
  </si>
  <si>
    <t>TOTAL EQUITY</t>
  </si>
  <si>
    <t>Borrowings</t>
  </si>
  <si>
    <t>Deferred tax liability</t>
  </si>
  <si>
    <t>Provisions</t>
  </si>
  <si>
    <t>Deferred revenue</t>
  </si>
  <si>
    <t>TOTAL NON-CURRENT LIABILITIES</t>
  </si>
  <si>
    <t>Trade payables</t>
  </si>
  <si>
    <t>Other taxes and social security</t>
  </si>
  <si>
    <t>Accruals and other liabilities</t>
  </si>
  <si>
    <t>TOTAL CURRENT LIABILITIES</t>
  </si>
  <si>
    <t>TOTAL EQUITY AND LIABILITIES</t>
  </si>
  <si>
    <t>Consolidated condensed statements of cash flows</t>
  </si>
  <si>
    <t>Operating result</t>
  </si>
  <si>
    <t xml:space="preserve">Financial gains / (losses) </t>
  </si>
  <si>
    <t>Depreciation and amortisation</t>
  </si>
  <si>
    <t>Change in provisions</t>
  </si>
  <si>
    <t>Equity-settled stock compensation expenses</t>
  </si>
  <si>
    <t>Changes in working capital:</t>
  </si>
  <si>
    <t>Change in inventories</t>
  </si>
  <si>
    <t>Change in receivables and prepayments</t>
  </si>
  <si>
    <r>
      <t>Change in liabilities (excluding provisions)</t>
    </r>
    <r>
      <rPr>
        <vertAlign val="superscript"/>
        <sz val="10"/>
        <rFont val="Arial"/>
        <family val="2"/>
      </rPr>
      <t>1</t>
    </r>
  </si>
  <si>
    <t>CASH GENERATED FROM OPERATIONS</t>
  </si>
  <si>
    <t>Interest received</t>
  </si>
  <si>
    <t>Interest (paid)</t>
  </si>
  <si>
    <t>Corporate income taxes (paid)</t>
  </si>
  <si>
    <t>CASH FLOWS FROM OPERATING ACTIVITIES</t>
  </si>
  <si>
    <t>Investments in intangible assets</t>
  </si>
  <si>
    <t>Investments in property, plant and equipment</t>
  </si>
  <si>
    <t>Acquisitions of subsidiaries and other businesses</t>
  </si>
  <si>
    <t>Dividends received</t>
  </si>
  <si>
    <t>CASH FLOWS FROM INVESTING ACTIVITIES</t>
  </si>
  <si>
    <t>Change in utilisation of credit facility</t>
  </si>
  <si>
    <t>Repayment of borrowings</t>
  </si>
  <si>
    <t>Change in non-controlling interest</t>
  </si>
  <si>
    <t>Dividends paid</t>
  </si>
  <si>
    <t>Proceeds on issue of ordinary shares</t>
  </si>
  <si>
    <t>CASH FLOWS FROM FINANCING ACTIVITIES</t>
  </si>
  <si>
    <t>Net increase / (decrease) in cash and cash equivalents</t>
  </si>
  <si>
    <t>Cash and cash equivalents at the beginning of period</t>
  </si>
  <si>
    <t>CASH AND CASH EQUIVALENTS AT THE END OF PERIOD</t>
  </si>
  <si>
    <r>
      <rPr>
        <i/>
        <vertAlign val="superscript"/>
        <sz val="10"/>
        <rFont val="Arial"/>
        <family val="2"/>
      </rPr>
      <t>1</t>
    </r>
    <r>
      <rPr>
        <i/>
        <sz val="10"/>
        <rFont val="Arial"/>
        <family val="2"/>
      </rPr>
      <t>Includes the movement of non-current deferred revenue presented under Non-Current liabilities.</t>
    </r>
  </si>
  <si>
    <t>Last six quarters</t>
  </si>
  <si>
    <t>Income tax gain / (charge)</t>
  </si>
  <si>
    <t>MARGINS</t>
  </si>
  <si>
    <r>
      <t xml:space="preserve">EARNINGS PER SHARE </t>
    </r>
    <r>
      <rPr>
        <sz val="10"/>
        <rFont val="Arial"/>
        <family val="2"/>
      </rPr>
      <t>(in €)</t>
    </r>
  </si>
  <si>
    <t>Diluted EPS</t>
  </si>
  <si>
    <r>
      <t>Diluted Adjusted EPS</t>
    </r>
    <r>
      <rPr>
        <vertAlign val="superscript"/>
        <sz val="10"/>
        <rFont val="Arial"/>
        <family val="2"/>
      </rPr>
      <t>1</t>
    </r>
  </si>
  <si>
    <t>¹Earnings per fully diluted share count adjusted for acquisition-related expenses &amp; gains on a post-tax basis.</t>
  </si>
  <si>
    <t>ASSETS</t>
  </si>
  <si>
    <t>NON-CURRENT ASSETS</t>
  </si>
  <si>
    <t>Other non-current assets</t>
  </si>
  <si>
    <t>CURRENT ASSETS</t>
  </si>
  <si>
    <t>Receivables, prepayments &amp; derivatives</t>
  </si>
  <si>
    <t>EQUITY AND LIABILITIES</t>
  </si>
  <si>
    <t>Non-current borrowings</t>
  </si>
  <si>
    <t>TOTAL LIABILITIES</t>
  </si>
  <si>
    <t>Net cash</t>
  </si>
  <si>
    <t>Q3 '16</t>
  </si>
  <si>
    <t>Financial gains/(losses)</t>
  </si>
  <si>
    <t>Other</t>
  </si>
  <si>
    <r>
      <t>Changes in working capital</t>
    </r>
    <r>
      <rPr>
        <vertAlign val="superscript"/>
        <sz val="10"/>
        <rFont val="Arial"/>
        <family val="2"/>
      </rPr>
      <t>1</t>
    </r>
  </si>
  <si>
    <t>Corporate income taxes (paid)/received</t>
  </si>
  <si>
    <t>NET INCREASE/(DECREASE) IN CASH AND CASH EQUIVALENTS</t>
  </si>
  <si>
    <t>FY '17</t>
  </si>
  <si>
    <t>Q4 '17</t>
  </si>
  <si>
    <t>Q3 '17</t>
  </si>
  <si>
    <t>Q2 '17</t>
  </si>
  <si>
    <t>Q1 '17</t>
  </si>
  <si>
    <t>Automotive &amp; Enterprise</t>
  </si>
  <si>
    <t>Total Automotive &amp; Enterprise revenue</t>
  </si>
  <si>
    <t>Automotive &amp; Enterprise segment EBITDA</t>
  </si>
  <si>
    <t>Automotive &amp; Enterprise segment EBIT</t>
  </si>
  <si>
    <t>Enterprise</t>
  </si>
  <si>
    <r>
      <t xml:space="preserve">Q4 '17 
</t>
    </r>
    <r>
      <rPr>
        <i/>
        <sz val="10"/>
        <rFont val="Arial"/>
        <family val="2"/>
      </rPr>
      <t>actual</t>
    </r>
  </si>
  <si>
    <r>
      <t xml:space="preserve">FY '17
</t>
    </r>
    <r>
      <rPr>
        <i/>
        <sz val="10"/>
        <rFont val="Arial"/>
        <family val="2"/>
      </rPr>
      <t>actual</t>
    </r>
  </si>
  <si>
    <t>Fourth quarter and full year results 2017</t>
  </si>
  <si>
    <t>Q3'17</t>
  </si>
  <si>
    <t>Impairment charge</t>
  </si>
  <si>
    <t xml:space="preserve">Automotive </t>
  </si>
  <si>
    <t xml:space="preserve">Enterprise </t>
  </si>
  <si>
    <t>Subscriptions</t>
  </si>
  <si>
    <r>
      <t>Hardware and other services</t>
    </r>
    <r>
      <rPr>
        <sz val="10"/>
        <rFont val="Verdana"/>
        <family val="2"/>
      </rPr>
      <t>²</t>
    </r>
  </si>
  <si>
    <t>Monthly revenue per subscription (€)</t>
  </si>
  <si>
    <t>Data, software &amp; services and Hardware revenue split</t>
  </si>
  <si>
    <t xml:space="preserve">Hardware </t>
  </si>
  <si>
    <t>Depreciation, amortisation and impairment</t>
  </si>
  <si>
    <t xml:space="preserve">Total </t>
  </si>
  <si>
    <r>
      <t xml:space="preserve">CAPEX </t>
    </r>
    <r>
      <rPr>
        <sz val="8.5"/>
        <rFont val="Arial"/>
        <family val="2"/>
      </rPr>
      <t>(excluding acquisitions)</t>
    </r>
  </si>
  <si>
    <t>Map content</t>
  </si>
  <si>
    <t>Mapmaking platform</t>
  </si>
  <si>
    <t>Applications</t>
  </si>
  <si>
    <t>Customer specific</t>
  </si>
  <si>
    <t xml:space="preserve">Telematics </t>
  </si>
  <si>
    <t>Treasury shares</t>
  </si>
  <si>
    <t>Income taxes</t>
  </si>
  <si>
    <t>Exchange rate changes on cash balances held in foreign currencies</t>
  </si>
  <si>
    <t>EBIT (FY excl. impairment charge)</t>
  </si>
  <si>
    <t>EBIT margin (FY excl. impairment charge)</t>
  </si>
  <si>
    <t xml:space="preserve">Data, software &amp; services </t>
  </si>
  <si>
    <t xml:space="preserve">Selling, general and administrative </t>
  </si>
  <si>
    <t/>
  </si>
  <si>
    <t>Acquisition-related expenses</t>
  </si>
  <si>
    <t>Restructuring charge and disposals</t>
  </si>
  <si>
    <t xml:space="preserve">Of which acquisition-related amortisation and impairment
</t>
  </si>
  <si>
    <r>
      <rPr>
        <vertAlign val="superscript"/>
        <sz val="10"/>
        <rFont val="Arial"/>
        <family val="2"/>
      </rPr>
      <t>1</t>
    </r>
    <r>
      <rPr>
        <sz val="10"/>
        <rFont val="Arial"/>
        <family val="2"/>
      </rPr>
      <t>The Q4 '17 / FY '17 income and expenses in US dollar and GB pound have been converted to euro using Q4 '16 / FY '16 average exchange rates. All other foreign currencies have not been converted.</t>
    </r>
  </si>
  <si>
    <t>Repurchase of share capital</t>
  </si>
  <si>
    <t>The new accounting policies are subject to change until the group presents its first financial statements that include the date of initial application and, therefore, the actual impact of adopting the new standards at 1 January 2018 may change.</t>
  </si>
  <si>
    <t xml:space="preserve">Consolidated condensed statement of income </t>
  </si>
  <si>
    <t>using IFRS 15 and IFRS 16 accounting standards</t>
  </si>
  <si>
    <t>TOTAL REVENUE</t>
  </si>
  <si>
    <t>FY '17  Reported</t>
  </si>
  <si>
    <t>IFRS 15</t>
  </si>
  <si>
    <t>IFRS 16</t>
  </si>
  <si>
    <t>Basic number of shares (in millions)</t>
  </si>
  <si>
    <t>Diluted number of shares (in millions)</t>
  </si>
  <si>
    <r>
      <rPr>
        <i/>
        <vertAlign val="superscript"/>
        <sz val="10"/>
        <rFont val="Arial"/>
        <family val="2"/>
      </rPr>
      <t>1</t>
    </r>
    <r>
      <rPr>
        <i/>
        <sz val="10"/>
        <rFont val="Arial"/>
        <family val="2"/>
      </rPr>
      <t>In 2017, no additional shares from assumed conversion are taken into account as the effect would be anti-dilutive.</t>
    </r>
  </si>
  <si>
    <r>
      <t>Diluted</t>
    </r>
    <r>
      <rPr>
        <vertAlign val="superscript"/>
        <sz val="10"/>
        <rFont val="Arial"/>
        <family val="2"/>
      </rPr>
      <t>1</t>
    </r>
  </si>
  <si>
    <r>
      <t>EPS, Diluted</t>
    </r>
    <r>
      <rPr>
        <vertAlign val="superscript"/>
        <sz val="10"/>
        <rFont val="Arial"/>
        <family val="2"/>
      </rPr>
      <t>1</t>
    </r>
  </si>
  <si>
    <r>
      <t>Adjusted EPS, Diluted</t>
    </r>
    <r>
      <rPr>
        <vertAlign val="superscript"/>
        <sz val="10"/>
        <rFont val="Arial"/>
        <family val="2"/>
      </rPr>
      <t>2</t>
    </r>
  </si>
  <si>
    <t>31 December 2017
Reported</t>
  </si>
  <si>
    <t xml:space="preserve"> Telematics</t>
  </si>
  <si>
    <t xml:space="preserve"> Consumer</t>
  </si>
  <si>
    <t xml:space="preserve"> Automotive</t>
  </si>
  <si>
    <t xml:space="preserve"> Enterprise</t>
  </si>
  <si>
    <t>Adjusted EPS calculation</t>
  </si>
  <si>
    <t>Definition</t>
  </si>
  <si>
    <t>Accounting standards</t>
  </si>
  <si>
    <t>Old definition</t>
  </si>
  <si>
    <t xml:space="preserve">Old definition </t>
  </si>
  <si>
    <t xml:space="preserve">New definition </t>
  </si>
  <si>
    <t>As applicable in 2017</t>
  </si>
  <si>
    <t>IFRS 15 and IFRS 16</t>
  </si>
  <si>
    <t>Restated FY '17</t>
  </si>
  <si>
    <t>Deferred/unbilled revenue movement</t>
  </si>
  <si>
    <t>Deferred cost of sales movement</t>
  </si>
  <si>
    <t> </t>
  </si>
  <si>
    <t xml:space="preserve">FY '17  </t>
  </si>
  <si>
    <r>
      <rPr>
        <vertAlign val="superscript"/>
        <sz val="10"/>
        <rFont val="Arial"/>
        <family val="2"/>
      </rPr>
      <t>1</t>
    </r>
    <r>
      <rPr>
        <sz val="10"/>
        <rFont val="Arial"/>
        <family val="2"/>
      </rPr>
      <t>In 2017, no additional shares from assumed conversion are taken into account as the effect would be anti-dilutive.</t>
    </r>
  </si>
  <si>
    <t>.</t>
  </si>
  <si>
    <r>
      <rPr>
        <vertAlign val="superscript"/>
        <sz val="10"/>
        <rFont val="Arial"/>
        <family val="2"/>
      </rPr>
      <t>1</t>
    </r>
    <r>
      <rPr>
        <sz val="10"/>
        <rFont val="Arial"/>
        <family val="2"/>
      </rPr>
      <t>Includes the movement of non-current deferred revenue.</t>
    </r>
  </si>
  <si>
    <t>Q4 '17
Unaudited</t>
  </si>
  <si>
    <t>Q4 '16
Unaudited</t>
  </si>
  <si>
    <t>FY '17
Unaudited</t>
  </si>
  <si>
    <t>FY '16
Audited</t>
  </si>
  <si>
    <t>31 December 2017
Unaudited</t>
  </si>
  <si>
    <t>31 December 2016
Audited</t>
  </si>
  <si>
    <r>
      <rPr>
        <vertAlign val="superscript"/>
        <sz val="10"/>
        <rFont val="Arial"/>
        <family val="2"/>
      </rPr>
      <t>2</t>
    </r>
    <r>
      <rPr>
        <sz val="10"/>
        <rFont val="Arial"/>
        <family val="2"/>
      </rPr>
      <t>Earnings per fully diluted share count adjusted for acquisition-related expenses &amp; gains, impairments and material restructuring and disposal costs on a post-tax basis.</t>
    </r>
  </si>
  <si>
    <t>31 December 2017
Restated</t>
  </si>
  <si>
    <t>FY '17
Restated</t>
  </si>
  <si>
    <t>In 2018, TomTom changed the definition of adjusted EPS to better reflect the transition of its business model towards a software and services company. Adjusted net result is now calculated as net result attributed to equity holders adjusted for movement of deferred and unbilled revenue, deferred cost of sales, impairments and material restructuring and disposal costs on a post-tax basis. Below table shows the calculations of adjusted EPS, using the old and the new definitions and taking into account different accounting standards.</t>
  </si>
  <si>
    <r>
      <t>y.o.y. change</t>
    </r>
    <r>
      <rPr>
        <vertAlign val="superscript"/>
        <sz val="10"/>
        <rFont val="Arial"/>
        <family val="2"/>
      </rPr>
      <t>2</t>
    </r>
  </si>
  <si>
    <r>
      <rPr>
        <vertAlign val="superscript"/>
        <sz val="10"/>
        <rFont val="Arial"/>
        <family val="2"/>
      </rPr>
      <t>1</t>
    </r>
    <r>
      <rPr>
        <sz val="10"/>
        <rFont val="Arial"/>
        <family val="2"/>
      </rPr>
      <t>Earnings per fully diluted share count adjusted for acquisition-related expenses &amp; gains, impairments and material restructuring and disposal costs on a post-tax basis.</t>
    </r>
  </si>
  <si>
    <r>
      <rPr>
        <vertAlign val="superscript"/>
        <sz val="10"/>
        <rFont val="Arial"/>
        <family val="2"/>
      </rPr>
      <t>2</t>
    </r>
    <r>
      <rPr>
        <sz val="10"/>
        <rFont val="Arial"/>
        <family val="2"/>
      </rPr>
      <t>Change percentages and totals calculated before rounding.</t>
    </r>
  </si>
  <si>
    <r>
      <t>y.o.y. change</t>
    </r>
    <r>
      <rPr>
        <vertAlign val="superscript"/>
        <sz val="10"/>
        <rFont val="Arial"/>
        <family val="2"/>
      </rPr>
      <t>1</t>
    </r>
  </si>
  <si>
    <r>
      <rPr>
        <vertAlign val="superscript"/>
        <sz val="10"/>
        <rFont val="Arial"/>
        <family val="2"/>
      </rPr>
      <t>1</t>
    </r>
    <r>
      <rPr>
        <sz val="10"/>
        <rFont val="Arial"/>
        <family val="2"/>
      </rPr>
      <t>Change percentages and totals calculated before rounding.</t>
    </r>
  </si>
  <si>
    <r>
      <rPr>
        <vertAlign val="superscript"/>
        <sz val="10"/>
        <rFont val="Arial"/>
        <family val="2"/>
      </rPr>
      <t>2</t>
    </r>
    <r>
      <rPr>
        <sz val="10"/>
        <rFont val="Arial"/>
        <family val="2"/>
      </rPr>
      <t>Other services revenue comprises installation services and separately purchased traffic service and/or map content.</t>
    </r>
  </si>
  <si>
    <r>
      <t xml:space="preserve">Q4 '17
</t>
    </r>
    <r>
      <rPr>
        <sz val="10"/>
        <rFont val="Arial"/>
        <family val="2"/>
      </rPr>
      <t>recalculated at</t>
    </r>
    <r>
      <rPr>
        <sz val="10"/>
        <rFont val="Arial"/>
        <family val="2"/>
      </rPr>
      <t xml:space="preserve">
Q4 '16 
FX rates</t>
    </r>
    <r>
      <rPr>
        <vertAlign val="superscript"/>
        <sz val="10"/>
        <rFont val="Arial"/>
        <family val="2"/>
      </rPr>
      <t>1</t>
    </r>
  </si>
  <si>
    <r>
      <t xml:space="preserve">FY '17
</t>
    </r>
    <r>
      <rPr>
        <sz val="10"/>
        <rFont val="Arial"/>
        <family val="2"/>
      </rPr>
      <t>recalculated at</t>
    </r>
    <r>
      <rPr>
        <sz val="10"/>
        <rFont val="Arial"/>
        <family val="2"/>
      </rPr>
      <t xml:space="preserve">
FY '16 
FX rates</t>
    </r>
    <r>
      <rPr>
        <vertAlign val="superscript"/>
        <sz val="10"/>
        <rFont val="Arial"/>
        <family val="2"/>
      </rPr>
      <t>1</t>
    </r>
  </si>
  <si>
    <r>
      <rPr>
        <vertAlign val="superscript"/>
        <sz val="10"/>
        <rFont val="Arial"/>
        <family val="2"/>
      </rPr>
      <t>1</t>
    </r>
    <r>
      <rPr>
        <sz val="10"/>
        <rFont val="Arial"/>
        <family val="2"/>
      </rPr>
      <t>Change amounts are calculated before rounding</t>
    </r>
  </si>
  <si>
    <r>
      <rPr>
        <vertAlign val="superscript"/>
        <sz val="10"/>
        <rFont val="Arial"/>
        <family val="2"/>
      </rPr>
      <t>1</t>
    </r>
    <r>
      <rPr>
        <sz val="10"/>
        <rFont val="Arial"/>
        <family val="2"/>
      </rPr>
      <t>Change percentages and totals calculated before rounding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</si>
</sst>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0.00_);_(* \(#,##0.00\);_(* &quot;-&quot;??_);_(@_)"/>
    <numFmt numFmtId="165" formatCode="[$-F800]dddd\,\ mmmm\ dd\,\ yyyy"/>
    <numFmt numFmtId="166" formatCode="[$-409]dd\-mmm\-yy;@"/>
    <numFmt numFmtId="167" formatCode="#,##0.0"/>
    <numFmt numFmtId="168" formatCode="0.0%"/>
    <numFmt numFmtId="169" formatCode="_-* #,##0.0_-;\-* #,##0.0_-;_-* &quot;-&quot;??_-;_-@_-"/>
    <numFmt numFmtId="170" formatCode="_ * #,##0_ ;_ * \-#,##0_ ;_ * &quot;-&quot;??_ ;_ @_ "/>
    <numFmt numFmtId="171" formatCode="[$-809]dd\ mmmm\ yyyy;@"/>
  </numFmts>
  <fonts count="60" x14ac:knownFonts="1">
    <font>
      <sz val="10"/>
      <name val="Arial"/>
      <family val="2"/>
    </font>
    <font>
      <sz val="9"/>
      <color theme="1"/>
      <name val="Verdana"/>
      <family val="2"/>
    </font>
    <font>
      <sz val="11"/>
      <color theme="1"/>
      <name val="Calibri"/>
      <family val="2"/>
      <scheme val="minor"/>
    </font>
    <font>
      <sz val="10"/>
      <name val="Arial"/>
      <family val="2"/>
    </font>
    <font>
      <sz val="16"/>
      <name val="Arial"/>
      <family val="2"/>
    </font>
    <font>
      <b/>
      <sz val="10"/>
      <name val="Arial"/>
      <family val="2"/>
    </font>
    <font>
      <u/>
      <sz val="11"/>
      <color theme="10"/>
      <name val="Calibri"/>
      <family val="2"/>
    </font>
    <font>
      <i/>
      <sz val="10"/>
      <name val="Arial"/>
      <family val="2"/>
    </font>
    <font>
      <b/>
      <sz val="10"/>
      <color theme="3"/>
      <name val="Arial"/>
      <family val="2"/>
    </font>
    <font>
      <vertAlign val="superscript"/>
      <sz val="10"/>
      <name val="Arial"/>
      <family val="2"/>
    </font>
    <font>
      <i/>
      <vertAlign val="superscript"/>
      <sz val="10"/>
      <name val="Arial"/>
      <family val="2"/>
    </font>
    <font>
      <b/>
      <sz val="18"/>
      <color theme="3"/>
      <name val="Cambria"/>
      <family val="2"/>
      <scheme val="major"/>
    </font>
    <font>
      <b/>
      <sz val="15"/>
      <color theme="3"/>
      <name val="Verdana"/>
      <family val="2"/>
    </font>
    <font>
      <b/>
      <sz val="13"/>
      <color theme="3"/>
      <name val="Verdana"/>
      <family val="2"/>
    </font>
    <font>
      <b/>
      <sz val="11"/>
      <color theme="3"/>
      <name val="Verdana"/>
      <family val="2"/>
    </font>
    <font>
      <sz val="9"/>
      <color rgb="FF006100"/>
      <name val="Verdana"/>
      <family val="2"/>
    </font>
    <font>
      <sz val="9"/>
      <color rgb="FF9C0006"/>
      <name val="Verdana"/>
      <family val="2"/>
    </font>
    <font>
      <sz val="9"/>
      <color rgb="FF9C6500"/>
      <name val="Verdana"/>
      <family val="2"/>
    </font>
    <font>
      <sz val="9"/>
      <color rgb="FF3F3F76"/>
      <name val="Verdana"/>
      <family val="2"/>
    </font>
    <font>
      <b/>
      <sz val="9"/>
      <color rgb="FF3F3F3F"/>
      <name val="Verdana"/>
      <family val="2"/>
    </font>
    <font>
      <b/>
      <sz val="9"/>
      <color rgb="FFFA7D00"/>
      <name val="Verdana"/>
      <family val="2"/>
    </font>
    <font>
      <sz val="9"/>
      <color rgb="FFFA7D00"/>
      <name val="Verdana"/>
      <family val="2"/>
    </font>
    <font>
      <b/>
      <sz val="9"/>
      <color theme="0"/>
      <name val="Verdana"/>
      <family val="2"/>
    </font>
    <font>
      <sz val="9"/>
      <color rgb="FFFF0000"/>
      <name val="Verdana"/>
      <family val="2"/>
    </font>
    <font>
      <i/>
      <sz val="9"/>
      <color rgb="FF7F7F7F"/>
      <name val="Verdana"/>
      <family val="2"/>
    </font>
    <font>
      <b/>
      <sz val="9"/>
      <color theme="1"/>
      <name val="Verdana"/>
      <family val="2"/>
    </font>
    <font>
      <sz val="9"/>
      <color theme="0"/>
      <name val="Verdana"/>
      <family val="2"/>
    </font>
    <font>
      <sz val="8"/>
      <color indexed="8"/>
      <name val="Arial"/>
      <family val="2"/>
    </font>
    <font>
      <b/>
      <i/>
      <sz val="10"/>
      <color theme="3" tint="-0.499984740745262"/>
      <name val="Arial"/>
      <family val="2"/>
    </font>
    <font>
      <i/>
      <sz val="10"/>
      <color theme="3" tint="-0.499984740745262"/>
      <name val="Arial"/>
      <family val="2"/>
    </font>
    <font>
      <sz val="10"/>
      <name val="Verdana"/>
      <family val="2"/>
    </font>
    <font>
      <sz val="8.5"/>
      <name val="Arial"/>
      <family val="2"/>
    </font>
    <font>
      <b/>
      <sz val="10"/>
      <name val="Calibri"/>
      <family val="2"/>
      <scheme val="minor"/>
    </font>
    <font>
      <sz val="10"/>
      <name val="Calibri"/>
      <family val="2"/>
      <scheme val="minor"/>
    </font>
    <font>
      <sz val="10"/>
      <name val="Arial"/>
      <family val="2"/>
    </font>
    <font>
      <sz val="16"/>
      <name val="Arial"/>
      <family val="2"/>
    </font>
    <font>
      <b/>
      <sz val="10"/>
      <color theme="3"/>
      <name val="Arial"/>
      <family val="2"/>
    </font>
    <font>
      <b/>
      <sz val="10"/>
      <name val="Arial"/>
      <family val="2"/>
    </font>
    <font>
      <i/>
      <sz val="10"/>
      <name val="Arial"/>
      <family val="2"/>
    </font>
    <font>
      <i/>
      <sz val="9"/>
      <name val="Arial"/>
      <family val="2"/>
    </font>
    <font>
      <sz val="9"/>
      <name val="Arial"/>
      <family val="2"/>
    </font>
    <font>
      <sz val="10"/>
      <name val="Arial"/>
      <family val="2"/>
    </font>
    <font>
      <sz val="16"/>
      <name val="Arial"/>
      <family val="2"/>
    </font>
    <font>
      <b/>
      <sz val="10"/>
      <color theme="3"/>
      <name val="Arial"/>
      <family val="2"/>
    </font>
    <font>
      <b/>
      <sz val="10"/>
      <name val="Arial"/>
      <family val="2"/>
    </font>
    <font>
      <sz val="10"/>
      <name val="Arial"/>
      <family val="2"/>
    </font>
    <font>
      <sz val="16"/>
      <name val="Arial"/>
      <family val="2"/>
    </font>
    <font>
      <b/>
      <sz val="10"/>
      <color theme="3"/>
      <name val="Arial"/>
      <family val="2"/>
    </font>
    <font>
      <b/>
      <sz val="10"/>
      <name val="Arial"/>
      <family val="2"/>
    </font>
    <font>
      <i/>
      <sz val="10"/>
      <name val="Arial"/>
      <family val="2"/>
    </font>
    <font>
      <sz val="10"/>
      <name val="Arial"/>
      <family val="2"/>
    </font>
    <font>
      <sz val="16"/>
      <name val="Arial"/>
      <family val="2"/>
    </font>
    <font>
      <b/>
      <sz val="10"/>
      <color theme="3"/>
      <name val="Arial"/>
      <family val="2"/>
    </font>
    <font>
      <b/>
      <sz val="10"/>
      <name val="Arial"/>
      <family val="2"/>
    </font>
    <font>
      <i/>
      <sz val="10"/>
      <name val="Arial"/>
      <family val="2"/>
    </font>
    <font>
      <sz val="10"/>
      <color theme="1"/>
      <name val="Arial"/>
      <family val="2"/>
    </font>
    <font>
      <b/>
      <sz val="10"/>
      <color theme="1"/>
      <name val="Arial"/>
      <family val="2"/>
    </font>
    <font>
      <b/>
      <u/>
      <sz val="10"/>
      <color theme="3" tint="-0.499984740745262"/>
      <name val="Arial"/>
      <family val="2"/>
    </font>
    <font>
      <sz val="10"/>
      <name val="Arial"/>
      <family val="2"/>
    </font>
    <font>
      <i/>
      <sz val="8"/>
      <color theme="2" tint="-0.499984740745262"/>
      <name val="Arial"/>
      <family val="2"/>
    </font>
  </fonts>
  <fills count="38">
    <fill>
      <patternFill patternType="none"/>
    </fill>
    <fill>
      <patternFill patternType="gray125"/>
    </fill>
    <fill>
      <patternFill patternType="solid">
        <fgColor theme="0"/>
        <bgColor indexed="64"/>
      </patternFill>
    </fill>
    <fill>
      <patternFill patternType="solid">
        <fgColor rgb="FFE3EDA5"/>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4506668294322"/>
        <bgColor indexed="64"/>
      </patternFill>
    </fill>
    <fill>
      <patternFill patternType="solid">
        <fgColor theme="8" tint="0.79998168889431442"/>
        <bgColor indexed="64"/>
      </patternFill>
    </fill>
  </fills>
  <borders count="21">
    <border>
      <left/>
      <right/>
      <top/>
      <bottom/>
      <diagonal/>
    </border>
    <border>
      <left/>
      <right/>
      <top/>
      <bottom style="thin">
        <color theme="4"/>
      </bottom>
      <diagonal/>
    </border>
    <border>
      <left/>
      <right/>
      <top style="medium">
        <color theme="4"/>
      </top>
      <bottom style="medium">
        <color theme="4"/>
      </bottom>
      <diagonal/>
    </border>
    <border>
      <left/>
      <right/>
      <top/>
      <bottom style="medium">
        <color theme="4"/>
      </bottom>
      <diagonal/>
    </border>
    <border>
      <left/>
      <right/>
      <top/>
      <bottom style="hair">
        <color theme="4"/>
      </bottom>
      <diagonal/>
    </border>
    <border>
      <left/>
      <right/>
      <top style="medium">
        <color theme="4"/>
      </top>
      <bottom/>
      <diagonal/>
    </border>
    <border>
      <left/>
      <right/>
      <top style="medium">
        <color theme="4"/>
      </top>
      <bottom style="hair">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style="medium">
        <color theme="4"/>
      </bottom>
      <diagonal/>
    </border>
    <border>
      <left/>
      <right/>
      <top style="medium">
        <color theme="4"/>
      </top>
      <bottom style="thin">
        <color theme="0"/>
      </bottom>
      <diagonal/>
    </border>
    <border>
      <left/>
      <right/>
      <top style="medium">
        <color theme="4"/>
      </top>
      <bottom style="thin">
        <color rgb="FFE3EDA5"/>
      </bottom>
      <diagonal/>
    </border>
    <border>
      <left/>
      <right/>
      <top style="thin">
        <color theme="0"/>
      </top>
      <bottom style="hair">
        <color theme="4"/>
      </bottom>
      <diagonal/>
    </border>
    <border>
      <left/>
      <right/>
      <top style="thin">
        <color theme="4"/>
      </top>
      <bottom/>
      <diagonal/>
    </border>
  </borders>
  <cellStyleXfs count="87">
    <xf numFmtId="0" fontId="0"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0" fontId="6" fillId="0" borderId="0" applyNumberFormat="0" applyFill="0" applyBorder="0" applyAlignment="0" applyProtection="0">
      <alignment vertical="top"/>
      <protection locked="0"/>
    </xf>
    <xf numFmtId="0" fontId="3" fillId="0" borderId="0"/>
    <xf numFmtId="0" fontId="3" fillId="0" borderId="0"/>
    <xf numFmtId="0" fontId="3" fillId="0" borderId="0"/>
    <xf numFmtId="0" fontId="2" fillId="0" borderId="0"/>
    <xf numFmtId="0" fontId="3" fillId="0" borderId="0">
      <alignment vertical="top"/>
    </xf>
    <xf numFmtId="0" fontId="3" fillId="0" borderId="0">
      <alignment vertical="top"/>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1" fillId="0" borderId="0" applyNumberFormat="0" applyFill="0" applyBorder="0" applyAlignment="0" applyProtection="0"/>
    <xf numFmtId="0" fontId="12" fillId="0" borderId="7" applyNumberFormat="0" applyFill="0" applyAlignment="0" applyProtection="0"/>
    <xf numFmtId="0" fontId="13" fillId="0" borderId="8" applyNumberFormat="0" applyFill="0" applyAlignment="0" applyProtection="0"/>
    <xf numFmtId="0" fontId="14" fillId="0" borderId="9" applyNumberFormat="0" applyFill="0" applyAlignment="0" applyProtection="0"/>
    <xf numFmtId="0" fontId="14" fillId="0" borderId="0" applyNumberFormat="0" applyFill="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0" applyNumberFormat="0" applyBorder="0" applyAlignment="0" applyProtection="0"/>
    <xf numFmtId="0" fontId="18" fillId="8" borderId="10" applyNumberFormat="0" applyAlignment="0" applyProtection="0"/>
    <xf numFmtId="0" fontId="19" fillId="9" borderId="11" applyNumberFormat="0" applyAlignment="0" applyProtection="0"/>
    <xf numFmtId="0" fontId="20" fillId="9" borderId="10" applyNumberFormat="0" applyAlignment="0" applyProtection="0"/>
    <xf numFmtId="0" fontId="21" fillId="0" borderId="12" applyNumberFormat="0" applyFill="0" applyAlignment="0" applyProtection="0"/>
    <xf numFmtId="0" fontId="22" fillId="10" borderId="13"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5" applyNumberFormat="0" applyFill="0" applyAlignment="0" applyProtection="0"/>
    <xf numFmtId="0" fontId="2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6" fillId="35" borderId="0" applyNumberFormat="0" applyBorder="0" applyAlignment="0" applyProtection="0"/>
    <xf numFmtId="3" fontId="27" fillId="0" borderId="0" applyFill="0" applyBorder="0" applyProtection="0">
      <alignment horizontal="left"/>
    </xf>
    <xf numFmtId="0" fontId="1" fillId="11" borderId="14" applyNumberFormat="0" applyFont="0" applyAlignment="0" applyProtection="0"/>
    <xf numFmtId="0" fontId="3" fillId="0" borderId="0"/>
    <xf numFmtId="0" fontId="1" fillId="0" borderId="0"/>
    <xf numFmtId="170" fontId="32" fillId="36" borderId="6"/>
    <xf numFmtId="170" fontId="33" fillId="2" borderId="0">
      <alignment horizontal="left"/>
    </xf>
    <xf numFmtId="170" fontId="33" fillId="37" borderId="20">
      <alignment horizontal="right"/>
    </xf>
    <xf numFmtId="0" fontId="33" fillId="2" borderId="0">
      <alignment horizontal="left"/>
    </xf>
  </cellStyleXfs>
  <cellXfs count="436">
    <xf numFmtId="0" fontId="0" fillId="0" borderId="0" xfId="0"/>
    <xf numFmtId="0" fontId="0" fillId="2" borderId="0" xfId="0" applyFill="1"/>
    <xf numFmtId="0" fontId="5" fillId="2" borderId="0" xfId="0" applyFont="1" applyFill="1"/>
    <xf numFmtId="0" fontId="7" fillId="2" borderId="0" xfId="0" applyFont="1" applyFill="1"/>
    <xf numFmtId="0" fontId="0" fillId="0" borderId="0" xfId="0" applyAlignment="1">
      <alignment vertical="top"/>
    </xf>
    <xf numFmtId="3" fontId="5" fillId="3" borderId="2" xfId="0" applyNumberFormat="1" applyFont="1" applyFill="1" applyBorder="1" applyAlignment="1">
      <alignment horizontal="right" vertical="top"/>
    </xf>
    <xf numFmtId="0" fontId="0" fillId="2" borderId="4" xfId="0" applyFont="1" applyFill="1" applyBorder="1" applyAlignment="1">
      <alignment horizontal="left" indent="1"/>
    </xf>
    <xf numFmtId="0" fontId="5" fillId="2" borderId="0" xfId="0" applyFont="1" applyFill="1" applyBorder="1"/>
    <xf numFmtId="0" fontId="5" fillId="2" borderId="3" xfId="0" applyFont="1" applyFill="1" applyBorder="1"/>
    <xf numFmtId="3" fontId="5" fillId="2" borderId="3" xfId="0" applyNumberFormat="1" applyFont="1" applyFill="1" applyBorder="1" applyAlignment="1">
      <alignment horizontal="right"/>
    </xf>
    <xf numFmtId="3" fontId="5" fillId="3" borderId="3" xfId="0" applyNumberFormat="1" applyFont="1" applyFill="1" applyBorder="1" applyAlignment="1">
      <alignment horizontal="right"/>
    </xf>
    <xf numFmtId="3" fontId="5" fillId="2" borderId="0" xfId="0" applyNumberFormat="1" applyFont="1" applyFill="1" applyBorder="1" applyAlignment="1">
      <alignment horizontal="right"/>
    </xf>
    <xf numFmtId="3" fontId="5" fillId="3" borderId="0" xfId="0" applyNumberFormat="1" applyFont="1" applyFill="1" applyBorder="1" applyAlignment="1">
      <alignment horizontal="right"/>
    </xf>
    <xf numFmtId="0" fontId="8" fillId="2" borderId="0" xfId="0" applyFont="1" applyFill="1"/>
    <xf numFmtId="0" fontId="4" fillId="2" borderId="0" xfId="0" applyFont="1" applyFill="1" applyAlignment="1">
      <alignment horizontal="left"/>
    </xf>
    <xf numFmtId="3" fontId="0" fillId="2" borderId="1" xfId="0" applyNumberFormat="1" applyFont="1" applyFill="1" applyBorder="1" applyAlignment="1">
      <alignment horizontal="right"/>
    </xf>
    <xf numFmtId="3" fontId="0" fillId="3" borderId="1" xfId="0" applyNumberFormat="1" applyFont="1" applyFill="1" applyBorder="1" applyAlignment="1">
      <alignment horizontal="right"/>
    </xf>
    <xf numFmtId="0" fontId="0" fillId="2" borderId="0" xfId="0" applyFont="1" applyFill="1" applyAlignment="1">
      <alignment horizontal="left"/>
    </xf>
    <xf numFmtId="0" fontId="5" fillId="2" borderId="0" xfId="0" applyFont="1" applyFill="1" applyAlignment="1">
      <alignment horizontal="left"/>
    </xf>
    <xf numFmtId="3" fontId="0" fillId="2" borderId="0" xfId="0" applyNumberFormat="1" applyFont="1" applyFill="1" applyAlignment="1">
      <alignment horizontal="right"/>
    </xf>
    <xf numFmtId="3" fontId="0" fillId="3" borderId="0" xfId="0" applyNumberFormat="1" applyFont="1" applyFill="1" applyAlignment="1">
      <alignment horizontal="right"/>
    </xf>
    <xf numFmtId="3" fontId="0" fillId="2" borderId="0" xfId="0" applyNumberFormat="1" applyFont="1" applyFill="1" applyBorder="1" applyAlignment="1">
      <alignment horizontal="right"/>
    </xf>
    <xf numFmtId="3" fontId="0" fillId="3" borderId="0" xfId="0" applyNumberFormat="1" applyFont="1" applyFill="1" applyBorder="1" applyAlignment="1">
      <alignment horizontal="right"/>
    </xf>
    <xf numFmtId="4" fontId="0" fillId="2" borderId="0" xfId="0" applyNumberFormat="1" applyFont="1" applyFill="1" applyAlignment="1">
      <alignment horizontal="right"/>
    </xf>
    <xf numFmtId="4" fontId="0" fillId="3" borderId="0" xfId="0" applyNumberFormat="1" applyFont="1" applyFill="1" applyAlignment="1">
      <alignment horizontal="right"/>
    </xf>
    <xf numFmtId="4" fontId="0" fillId="2" borderId="3" xfId="0" applyNumberFormat="1" applyFont="1" applyFill="1" applyBorder="1" applyAlignment="1">
      <alignment horizontal="right"/>
    </xf>
    <xf numFmtId="4" fontId="0" fillId="3" borderId="3" xfId="0" applyNumberFormat="1" applyFont="1" applyFill="1" applyBorder="1" applyAlignment="1">
      <alignment horizontal="right"/>
    </xf>
    <xf numFmtId="0" fontId="0" fillId="2" borderId="0" xfId="0" quotePrefix="1" applyFont="1" applyFill="1" applyAlignment="1">
      <alignment horizontal="left"/>
    </xf>
    <xf numFmtId="3" fontId="5" fillId="2" borderId="2" xfId="0" applyNumberFormat="1" applyFont="1" applyFill="1" applyBorder="1" applyAlignment="1">
      <alignment horizontal="right" vertical="top" wrapText="1"/>
    </xf>
    <xf numFmtId="0" fontId="0" fillId="2" borderId="4" xfId="0" applyFont="1" applyFill="1" applyBorder="1" applyAlignment="1">
      <alignment horizontal="left"/>
    </xf>
    <xf numFmtId="3" fontId="0" fillId="0" borderId="0" xfId="0" applyNumberFormat="1" applyFont="1" applyFill="1" applyAlignment="1">
      <alignment horizontal="right"/>
    </xf>
    <xf numFmtId="0" fontId="5" fillId="2" borderId="5" xfId="0" applyFont="1" applyFill="1" applyBorder="1"/>
    <xf numFmtId="3" fontId="5" fillId="2" borderId="5" xfId="0" applyNumberFormat="1" applyFont="1" applyFill="1" applyBorder="1" applyAlignment="1">
      <alignment horizontal="right"/>
    </xf>
    <xf numFmtId="3" fontId="5" fillId="3" borderId="5" xfId="0" applyNumberFormat="1" applyFont="1" applyFill="1" applyBorder="1" applyAlignment="1">
      <alignment horizontal="right"/>
    </xf>
    <xf numFmtId="3" fontId="5" fillId="0" borderId="5" xfId="0" applyNumberFormat="1" applyFont="1" applyFill="1" applyBorder="1" applyAlignment="1">
      <alignment horizontal="right"/>
    </xf>
    <xf numFmtId="3" fontId="0" fillId="0" borderId="1" xfId="0" applyNumberFormat="1" applyFont="1" applyFill="1" applyBorder="1" applyAlignment="1">
      <alignment horizontal="right"/>
    </xf>
    <xf numFmtId="3" fontId="5" fillId="0" borderId="3" xfId="0" applyNumberFormat="1" applyFont="1" applyFill="1" applyBorder="1" applyAlignment="1">
      <alignment horizontal="right"/>
    </xf>
    <xf numFmtId="3" fontId="5" fillId="0" borderId="0" xfId="0" applyNumberFormat="1" applyFont="1" applyFill="1" applyBorder="1" applyAlignment="1">
      <alignment horizontal="right"/>
    </xf>
    <xf numFmtId="3" fontId="0" fillId="0" borderId="0" xfId="0" applyNumberFormat="1" applyFont="1" applyFill="1" applyBorder="1" applyAlignment="1">
      <alignment horizontal="right"/>
    </xf>
    <xf numFmtId="3" fontId="5" fillId="3" borderId="1" xfId="0" applyNumberFormat="1" applyFont="1" applyFill="1" applyBorder="1" applyAlignment="1">
      <alignment horizontal="right"/>
    </xf>
    <xf numFmtId="3" fontId="5" fillId="0" borderId="1" xfId="0" applyNumberFormat="1" applyFont="1" applyFill="1" applyBorder="1" applyAlignment="1">
      <alignment horizontal="right"/>
    </xf>
    <xf numFmtId="0" fontId="0" fillId="2" borderId="0" xfId="0" applyNumberFormat="1" applyFont="1" applyFill="1" applyBorder="1" applyAlignment="1">
      <alignment horizontal="left" indent="1"/>
    </xf>
    <xf numFmtId="4" fontId="0" fillId="2" borderId="0" xfId="0" applyNumberFormat="1" applyFont="1" applyFill="1" applyBorder="1" applyAlignment="1">
      <alignment horizontal="right"/>
    </xf>
    <xf numFmtId="4" fontId="0" fillId="3" borderId="0" xfId="0" applyNumberFormat="1" applyFont="1" applyFill="1" applyBorder="1" applyAlignment="1">
      <alignment horizontal="right"/>
    </xf>
    <xf numFmtId="0" fontId="0" fillId="2" borderId="0" xfId="0" applyNumberFormat="1" applyFont="1" applyFill="1" applyBorder="1" applyAlignment="1">
      <alignment horizontal="left"/>
    </xf>
    <xf numFmtId="0" fontId="0" fillId="2" borderId="0" xfId="0" applyNumberFormat="1" applyFont="1" applyFill="1" applyAlignment="1">
      <alignment horizontal="left"/>
    </xf>
    <xf numFmtId="0" fontId="0" fillId="2" borderId="3" xfId="0" applyNumberFormat="1" applyFont="1" applyFill="1" applyBorder="1" applyAlignment="1">
      <alignment horizontal="left"/>
    </xf>
    <xf numFmtId="0" fontId="5" fillId="2" borderId="1" xfId="0" applyFont="1" applyFill="1" applyBorder="1" applyAlignment="1">
      <alignment horizontal="left"/>
    </xf>
    <xf numFmtId="3" fontId="5" fillId="3" borderId="0" xfId="0" applyNumberFormat="1" applyFont="1" applyFill="1" applyAlignment="1">
      <alignment horizontal="right"/>
    </xf>
    <xf numFmtId="3" fontId="5" fillId="0" borderId="0" xfId="0" applyNumberFormat="1" applyFont="1" applyFill="1" applyAlignment="1">
      <alignment horizontal="right"/>
    </xf>
    <xf numFmtId="9" fontId="0" fillId="3" borderId="0" xfId="37" applyFont="1" applyFill="1" applyAlignment="1">
      <alignment horizontal="right"/>
    </xf>
    <xf numFmtId="0" fontId="7" fillId="2" borderId="0" xfId="0" applyFont="1" applyFill="1" applyAlignment="1">
      <alignment horizontal="left" indent="1"/>
    </xf>
    <xf numFmtId="9" fontId="7" fillId="2" borderId="0" xfId="37" applyFont="1" applyFill="1" applyAlignment="1">
      <alignment horizontal="right"/>
    </xf>
    <xf numFmtId="9" fontId="7" fillId="3" borderId="0" xfId="37" applyFont="1" applyFill="1" applyAlignment="1">
      <alignment horizontal="right"/>
    </xf>
    <xf numFmtId="166" fontId="5" fillId="0" borderId="2" xfId="0" applyNumberFormat="1" applyFont="1" applyFill="1" applyBorder="1" applyAlignment="1">
      <alignment horizontal="right" vertical="top"/>
    </xf>
    <xf numFmtId="166" fontId="5" fillId="3" borderId="2" xfId="0" applyNumberFormat="1" applyFont="1" applyFill="1" applyBorder="1" applyAlignment="1">
      <alignment horizontal="right" vertical="top"/>
    </xf>
    <xf numFmtId="3" fontId="5" fillId="2" borderId="1" xfId="0" applyNumberFormat="1" applyFont="1" applyFill="1" applyBorder="1" applyAlignment="1">
      <alignment horizontal="right"/>
    </xf>
    <xf numFmtId="0" fontId="5" fillId="2" borderId="0" xfId="0" applyFont="1" applyFill="1" applyBorder="1" applyAlignment="1">
      <alignment horizontal="left"/>
    </xf>
    <xf numFmtId="0" fontId="5" fillId="2" borderId="4" xfId="0" applyFont="1" applyFill="1" applyBorder="1" applyAlignment="1">
      <alignment horizontal="left"/>
    </xf>
    <xf numFmtId="0" fontId="5" fillId="2" borderId="6" xfId="0" applyFont="1" applyFill="1" applyBorder="1"/>
    <xf numFmtId="0" fontId="0" fillId="3" borderId="6" xfId="0" applyFill="1" applyBorder="1"/>
    <xf numFmtId="0" fontId="0" fillId="2" borderId="6" xfId="0" applyFill="1" applyBorder="1"/>
    <xf numFmtId="0" fontId="0" fillId="2" borderId="2" xfId="0" applyFont="1" applyFill="1" applyBorder="1" applyAlignment="1">
      <alignment vertical="top"/>
    </xf>
    <xf numFmtId="0" fontId="7" fillId="0" borderId="0" xfId="0" applyFont="1"/>
    <xf numFmtId="9" fontId="3" fillId="2" borderId="0" xfId="37" applyFont="1" applyFill="1" applyAlignment="1">
      <alignment horizontal="right"/>
    </xf>
    <xf numFmtId="9" fontId="3" fillId="3" borderId="0" xfId="37" applyFont="1" applyFill="1" applyAlignment="1">
      <alignment horizontal="right"/>
    </xf>
    <xf numFmtId="0" fontId="0" fillId="0" borderId="0" xfId="0" applyFont="1"/>
    <xf numFmtId="3" fontId="0" fillId="0" borderId="0" xfId="0" applyNumberFormat="1"/>
    <xf numFmtId="3" fontId="5" fillId="4" borderId="2" xfId="0" applyNumberFormat="1" applyFont="1" applyFill="1" applyBorder="1" applyAlignment="1">
      <alignment horizontal="right" vertical="top"/>
    </xf>
    <xf numFmtId="3" fontId="5" fillId="4" borderId="5" xfId="0" applyNumberFormat="1" applyFont="1" applyFill="1" applyBorder="1" applyAlignment="1">
      <alignment horizontal="right"/>
    </xf>
    <xf numFmtId="3" fontId="0" fillId="4" borderId="1" xfId="0" applyNumberFormat="1" applyFont="1" applyFill="1" applyBorder="1" applyAlignment="1">
      <alignment horizontal="right"/>
    </xf>
    <xf numFmtId="3" fontId="5" fillId="4" borderId="3" xfId="0" applyNumberFormat="1" applyFont="1" applyFill="1" applyBorder="1" applyAlignment="1">
      <alignment horizontal="right"/>
    </xf>
    <xf numFmtId="9" fontId="0" fillId="4" borderId="0" xfId="37" applyFont="1" applyFill="1" applyAlignment="1">
      <alignment horizontal="right"/>
    </xf>
    <xf numFmtId="3" fontId="0" fillId="4" borderId="0" xfId="0" applyNumberFormat="1" applyFont="1" applyFill="1" applyAlignment="1">
      <alignment horizontal="right"/>
    </xf>
    <xf numFmtId="3" fontId="5" fillId="4" borderId="0" xfId="0" applyNumberFormat="1" applyFont="1" applyFill="1" applyBorder="1" applyAlignment="1">
      <alignment horizontal="right"/>
    </xf>
    <xf numFmtId="0" fontId="0" fillId="4" borderId="6" xfId="0" applyFill="1" applyBorder="1"/>
    <xf numFmtId="9" fontId="3" fillId="4" borderId="0" xfId="37" applyFont="1" applyFill="1" applyAlignment="1">
      <alignment horizontal="right"/>
    </xf>
    <xf numFmtId="9" fontId="7" fillId="4" borderId="0" xfId="37" applyFont="1" applyFill="1" applyAlignment="1">
      <alignment horizontal="right"/>
    </xf>
    <xf numFmtId="4" fontId="0" fillId="4" borderId="0" xfId="0" applyNumberFormat="1" applyFont="1" applyFill="1" applyAlignment="1">
      <alignment horizontal="right"/>
    </xf>
    <xf numFmtId="4" fontId="0" fillId="4" borderId="3" xfId="0" applyNumberFormat="1" applyFont="1" applyFill="1" applyBorder="1" applyAlignment="1">
      <alignment horizontal="right"/>
    </xf>
    <xf numFmtId="9" fontId="0" fillId="0" borderId="0" xfId="37" applyFont="1"/>
    <xf numFmtId="3" fontId="0" fillId="4" borderId="0" xfId="0" applyNumberFormat="1" applyFont="1" applyFill="1" applyBorder="1" applyAlignment="1">
      <alignment horizontal="right"/>
    </xf>
    <xf numFmtId="0" fontId="0" fillId="0" borderId="6" xfId="0" applyFill="1" applyBorder="1"/>
    <xf numFmtId="0" fontId="0" fillId="0" borderId="0" xfId="0" applyBorder="1"/>
    <xf numFmtId="3" fontId="5" fillId="0" borderId="2" xfId="0" applyNumberFormat="1" applyFont="1" applyFill="1" applyBorder="1" applyAlignment="1">
      <alignment horizontal="right" vertical="top"/>
    </xf>
    <xf numFmtId="4" fontId="0" fillId="0" borderId="0" xfId="0" applyNumberFormat="1" applyFont="1" applyFill="1" applyBorder="1" applyAlignment="1">
      <alignment horizontal="right"/>
    </xf>
    <xf numFmtId="4" fontId="0" fillId="0" borderId="0" xfId="0" applyNumberFormat="1" applyFont="1" applyFill="1" applyAlignment="1">
      <alignment horizontal="right"/>
    </xf>
    <xf numFmtId="4" fontId="0" fillId="0" borderId="3" xfId="0" applyNumberFormat="1" applyFont="1" applyFill="1" applyBorder="1" applyAlignment="1">
      <alignment horizontal="right"/>
    </xf>
    <xf numFmtId="9" fontId="0" fillId="0" borderId="0" xfId="37" applyFont="1" applyFill="1" applyAlignment="1">
      <alignment horizontal="right"/>
    </xf>
    <xf numFmtId="9" fontId="3" fillId="0" borderId="0" xfId="37" applyFont="1" applyFill="1" applyAlignment="1">
      <alignment horizontal="right"/>
    </xf>
    <xf numFmtId="9" fontId="7" fillId="0" borderId="0" xfId="37" applyFont="1" applyFill="1" applyAlignment="1">
      <alignment horizontal="right"/>
    </xf>
    <xf numFmtId="167" fontId="5" fillId="3" borderId="3" xfId="0" applyNumberFormat="1" applyFont="1" applyFill="1" applyBorder="1" applyAlignment="1">
      <alignment horizontal="right"/>
    </xf>
    <xf numFmtId="0" fontId="0" fillId="0" borderId="0" xfId="0" applyFont="1" applyFill="1" applyAlignment="1">
      <alignment horizontal="left"/>
    </xf>
    <xf numFmtId="0" fontId="0" fillId="0" borderId="4" xfId="0" applyFont="1" applyFill="1" applyBorder="1" applyAlignment="1">
      <alignment horizontal="left"/>
    </xf>
    <xf numFmtId="3" fontId="5" fillId="3" borderId="2" xfId="0" applyNumberFormat="1" applyFont="1" applyFill="1" applyBorder="1" applyAlignment="1">
      <alignment horizontal="right" vertical="top" wrapText="1"/>
    </xf>
    <xf numFmtId="165" fontId="5" fillId="3" borderId="2" xfId="0" applyNumberFormat="1" applyFont="1" applyFill="1" applyBorder="1" applyAlignment="1">
      <alignment horizontal="right" vertical="top" wrapText="1"/>
    </xf>
    <xf numFmtId="0" fontId="5" fillId="0" borderId="3" xfId="0" applyFont="1" applyFill="1" applyBorder="1"/>
    <xf numFmtId="3" fontId="7" fillId="2" borderId="0" xfId="0" applyNumberFormat="1" applyFont="1" applyFill="1"/>
    <xf numFmtId="3" fontId="7" fillId="3" borderId="0" xfId="0" applyNumberFormat="1" applyFont="1" applyFill="1" applyAlignment="1">
      <alignment horizontal="right"/>
    </xf>
    <xf numFmtId="0" fontId="0" fillId="0" borderId="0" xfId="0" applyFill="1"/>
    <xf numFmtId="0" fontId="28" fillId="2" borderId="0" xfId="0" applyFont="1" applyFill="1" applyBorder="1"/>
    <xf numFmtId="3" fontId="28" fillId="2" borderId="0" xfId="0" applyNumberFormat="1" applyFont="1" applyFill="1" applyBorder="1" applyAlignment="1">
      <alignment horizontal="right"/>
    </xf>
    <xf numFmtId="3" fontId="28" fillId="3" borderId="0" xfId="0" applyNumberFormat="1" applyFont="1" applyFill="1" applyBorder="1" applyAlignment="1">
      <alignment horizontal="right"/>
    </xf>
    <xf numFmtId="0" fontId="29" fillId="0" borderId="0" xfId="0" applyFont="1" applyFill="1"/>
    <xf numFmtId="3" fontId="28" fillId="0" borderId="0" xfId="0" applyNumberFormat="1" applyFont="1" applyFill="1" applyBorder="1" applyAlignment="1">
      <alignment horizontal="right"/>
    </xf>
    <xf numFmtId="3" fontId="28" fillId="4" borderId="0" xfId="0" applyNumberFormat="1" applyFont="1" applyFill="1" applyBorder="1" applyAlignment="1">
      <alignment horizontal="right"/>
    </xf>
    <xf numFmtId="0" fontId="0" fillId="0" borderId="0" xfId="0" applyFont="1" applyFill="1"/>
    <xf numFmtId="0" fontId="7" fillId="2" borderId="0" xfId="0" applyFont="1" applyFill="1" applyBorder="1" applyAlignment="1">
      <alignment vertical="top"/>
    </xf>
    <xf numFmtId="0" fontId="0" fillId="0" borderId="0" xfId="0" applyFont="1" applyFill="1" applyBorder="1" applyAlignment="1">
      <alignment horizontal="left"/>
    </xf>
    <xf numFmtId="0" fontId="5" fillId="0" borderId="0" xfId="0" applyFont="1" applyFill="1" applyAlignment="1">
      <alignment horizontal="left"/>
    </xf>
    <xf numFmtId="0" fontId="5" fillId="0" borderId="1" xfId="0" applyFont="1" applyFill="1" applyBorder="1" applyAlignment="1">
      <alignment horizontal="left"/>
    </xf>
    <xf numFmtId="0" fontId="3" fillId="0" borderId="0" xfId="24" applyFont="1" applyFill="1" applyAlignment="1">
      <alignment horizontal="left"/>
    </xf>
    <xf numFmtId="3" fontId="3" fillId="2" borderId="0" xfId="24" applyNumberFormat="1" applyFont="1" applyFill="1" applyAlignment="1">
      <alignment horizontal="right"/>
    </xf>
    <xf numFmtId="3" fontId="3" fillId="3" borderId="0" xfId="24" applyNumberFormat="1" applyFont="1" applyFill="1" applyAlignment="1">
      <alignment horizontal="right"/>
    </xf>
    <xf numFmtId="0" fontId="3" fillId="0" borderId="0" xfId="24" applyFont="1" applyFill="1" applyAlignment="1">
      <alignment horizontal="left" indent="1"/>
    </xf>
    <xf numFmtId="0" fontId="3" fillId="0" borderId="4" xfId="24" applyFont="1" applyFill="1" applyBorder="1" applyAlignment="1">
      <alignment horizontal="left" indent="1"/>
    </xf>
    <xf numFmtId="3" fontId="3" fillId="2" borderId="4" xfId="24" applyNumberFormat="1" applyFont="1" applyFill="1" applyBorder="1" applyAlignment="1">
      <alignment horizontal="right"/>
    </xf>
    <xf numFmtId="3" fontId="3" fillId="3" borderId="1" xfId="24" applyNumberFormat="1" applyFont="1" applyFill="1" applyBorder="1" applyAlignment="1">
      <alignment horizontal="right"/>
    </xf>
    <xf numFmtId="3" fontId="3" fillId="2" borderId="1" xfId="24" applyNumberFormat="1" applyFont="1" applyFill="1" applyBorder="1" applyAlignment="1">
      <alignment horizontal="right"/>
    </xf>
    <xf numFmtId="0" fontId="5" fillId="0" borderId="3" xfId="24" applyFont="1" applyFill="1" applyBorder="1"/>
    <xf numFmtId="3" fontId="5" fillId="2" borderId="3" xfId="24" applyNumberFormat="1" applyFont="1" applyFill="1" applyBorder="1" applyAlignment="1">
      <alignment horizontal="right"/>
    </xf>
    <xf numFmtId="3" fontId="5" fillId="3" borderId="3" xfId="24" applyNumberFormat="1" applyFont="1" applyFill="1" applyBorder="1" applyAlignment="1">
      <alignment horizontal="right"/>
    </xf>
    <xf numFmtId="0" fontId="5" fillId="0" borderId="0" xfId="24" applyFont="1" applyFill="1" applyAlignment="1">
      <alignment horizontal="left"/>
    </xf>
    <xf numFmtId="0" fontId="3" fillId="0" borderId="4" xfId="24" applyFont="1" applyFill="1" applyBorder="1" applyAlignment="1">
      <alignment horizontal="left"/>
    </xf>
    <xf numFmtId="0" fontId="5" fillId="0" borderId="0" xfId="24" applyNumberFormat="1" applyFont="1" applyFill="1" applyBorder="1" applyAlignment="1">
      <alignment horizontal="left"/>
    </xf>
    <xf numFmtId="4" fontId="3" fillId="2" borderId="0" xfId="24" applyNumberFormat="1" applyFont="1" applyFill="1" applyBorder="1" applyAlignment="1">
      <alignment horizontal="right"/>
    </xf>
    <xf numFmtId="3" fontId="5" fillId="3" borderId="0" xfId="24" applyNumberFormat="1" applyFont="1" applyFill="1" applyBorder="1" applyAlignment="1">
      <alignment horizontal="right"/>
    </xf>
    <xf numFmtId="3" fontId="5" fillId="2" borderId="0" xfId="24" applyNumberFormat="1" applyFont="1" applyFill="1" applyBorder="1" applyAlignment="1">
      <alignment horizontal="right"/>
    </xf>
    <xf numFmtId="0" fontId="3" fillId="0" borderId="0" xfId="24" applyNumberFormat="1" applyFont="1" applyFill="1" applyBorder="1" applyAlignment="1">
      <alignment horizontal="left"/>
    </xf>
    <xf numFmtId="3" fontId="3" fillId="3" borderId="0" xfId="24" applyNumberFormat="1" applyFont="1" applyFill="1" applyBorder="1" applyAlignment="1">
      <alignment horizontal="right"/>
    </xf>
    <xf numFmtId="3" fontId="3" fillId="2" borderId="0" xfId="24" applyNumberFormat="1" applyFont="1" applyFill="1" applyBorder="1" applyAlignment="1">
      <alignment horizontal="right"/>
    </xf>
    <xf numFmtId="0" fontId="0" fillId="0" borderId="0" xfId="24" applyFont="1" applyFill="1" applyAlignment="1">
      <alignment horizontal="left"/>
    </xf>
    <xf numFmtId="0" fontId="0" fillId="2" borderId="0" xfId="0" applyFont="1" applyFill="1" applyBorder="1" applyAlignment="1">
      <alignment horizontal="left"/>
    </xf>
    <xf numFmtId="9" fontId="0" fillId="2" borderId="0" xfId="37" applyFont="1" applyFill="1" applyAlignment="1">
      <alignment horizontal="right"/>
    </xf>
    <xf numFmtId="3" fontId="5" fillId="2" borderId="2" xfId="0" applyNumberFormat="1" applyFont="1" applyFill="1" applyBorder="1" applyAlignment="1">
      <alignment horizontal="right" vertical="top"/>
    </xf>
    <xf numFmtId="167" fontId="0" fillId="3" borderId="1" xfId="0" applyNumberFormat="1" applyFont="1" applyFill="1" applyBorder="1" applyAlignment="1">
      <alignment horizontal="right"/>
    </xf>
    <xf numFmtId="0" fontId="3" fillId="0" borderId="0" xfId="24" applyFont="1" applyFill="1" applyBorder="1" applyAlignment="1">
      <alignment horizontal="left"/>
    </xf>
    <xf numFmtId="0" fontId="0" fillId="0" borderId="4" xfId="24" applyFont="1" applyFill="1" applyBorder="1" applyAlignment="1">
      <alignment horizontal="left"/>
    </xf>
    <xf numFmtId="167" fontId="0" fillId="3" borderId="0" xfId="0" applyNumberFormat="1" applyFont="1" applyFill="1" applyAlignment="1">
      <alignment horizontal="right"/>
    </xf>
    <xf numFmtId="167" fontId="0" fillId="0" borderId="0" xfId="0" applyNumberFormat="1" applyFont="1" applyFill="1" applyAlignment="1">
      <alignment horizontal="right"/>
    </xf>
    <xf numFmtId="167" fontId="0" fillId="0" borderId="1" xfId="0" applyNumberFormat="1" applyFont="1" applyFill="1" applyBorder="1" applyAlignment="1">
      <alignment horizontal="right"/>
    </xf>
    <xf numFmtId="167" fontId="5" fillId="0" borderId="3" xfId="0" applyNumberFormat="1" applyFont="1" applyFill="1" applyBorder="1" applyAlignment="1">
      <alignment horizontal="right"/>
    </xf>
    <xf numFmtId="167" fontId="5" fillId="3" borderId="1" xfId="0" applyNumberFormat="1" applyFont="1" applyFill="1" applyBorder="1" applyAlignment="1">
      <alignment horizontal="right"/>
    </xf>
    <xf numFmtId="167" fontId="5" fillId="0" borderId="1" xfId="0" applyNumberFormat="1" applyFont="1" applyFill="1" applyBorder="1" applyAlignment="1">
      <alignment horizontal="right"/>
    </xf>
    <xf numFmtId="167" fontId="0" fillId="0" borderId="1" xfId="0" applyNumberFormat="1" applyFont="1" applyFill="1" applyBorder="1" applyAlignment="1">
      <alignment horizontal="right"/>
    </xf>
    <xf numFmtId="0" fontId="34" fillId="2" borderId="0" xfId="0" applyFont="1" applyFill="1"/>
    <xf numFmtId="0" fontId="34" fillId="0" borderId="0" xfId="0" applyFont="1"/>
    <xf numFmtId="0" fontId="35" fillId="2" borderId="0" xfId="0" applyFont="1" applyFill="1" applyAlignment="1">
      <alignment horizontal="left"/>
    </xf>
    <xf numFmtId="0" fontId="36" fillId="2" borderId="0" xfId="0" applyFont="1" applyFill="1"/>
    <xf numFmtId="0" fontId="37" fillId="2" borderId="0" xfId="0" applyFont="1" applyFill="1"/>
    <xf numFmtId="0" fontId="34" fillId="2" borderId="2" xfId="0" applyFont="1" applyFill="1" applyBorder="1" applyAlignment="1">
      <alignment vertical="top"/>
    </xf>
    <xf numFmtId="3" fontId="37" fillId="3" borderId="2" xfId="0" applyNumberFormat="1" applyFont="1" applyFill="1" applyBorder="1" applyAlignment="1">
      <alignment horizontal="right" vertical="top" wrapText="1"/>
    </xf>
    <xf numFmtId="3" fontId="37" fillId="2" borderId="2" xfId="0" applyNumberFormat="1" applyFont="1" applyFill="1" applyBorder="1" applyAlignment="1">
      <alignment horizontal="right" vertical="top" wrapText="1"/>
    </xf>
    <xf numFmtId="0" fontId="34" fillId="0" borderId="0" xfId="0" applyFont="1" applyAlignment="1">
      <alignment vertical="top"/>
    </xf>
    <xf numFmtId="0" fontId="34" fillId="2" borderId="0" xfId="0" applyFont="1" applyFill="1" applyAlignment="1">
      <alignment horizontal="left"/>
    </xf>
    <xf numFmtId="167" fontId="34" fillId="3" borderId="0" xfId="0" applyNumberFormat="1" applyFont="1" applyFill="1" applyAlignment="1">
      <alignment horizontal="right"/>
    </xf>
    <xf numFmtId="167" fontId="34" fillId="2" borderId="0" xfId="0" applyNumberFormat="1" applyFont="1" applyFill="1" applyAlignment="1">
      <alignment horizontal="right"/>
    </xf>
    <xf numFmtId="0" fontId="38" fillId="2" borderId="0" xfId="0" applyFont="1" applyFill="1" applyAlignment="1">
      <alignment horizontal="left" indent="1"/>
    </xf>
    <xf numFmtId="0" fontId="34" fillId="2" borderId="4" xfId="0" applyFont="1" applyFill="1" applyBorder="1" applyAlignment="1">
      <alignment horizontal="left"/>
    </xf>
    <xf numFmtId="167" fontId="34" fillId="3" borderId="1" xfId="0" applyNumberFormat="1" applyFont="1" applyFill="1" applyBorder="1" applyAlignment="1">
      <alignment horizontal="right"/>
    </xf>
    <xf numFmtId="167" fontId="34" fillId="2" borderId="1" xfId="0" applyNumberFormat="1" applyFont="1" applyFill="1" applyBorder="1" applyAlignment="1">
      <alignment horizontal="right"/>
    </xf>
    <xf numFmtId="0" fontId="37" fillId="2" borderId="3" xfId="0" applyFont="1" applyFill="1" applyBorder="1"/>
    <xf numFmtId="167" fontId="37" fillId="3" borderId="3" xfId="0" applyNumberFormat="1" applyFont="1" applyFill="1" applyBorder="1" applyAlignment="1">
      <alignment horizontal="right"/>
    </xf>
    <xf numFmtId="167" fontId="37" fillId="2" borderId="3" xfId="0" applyNumberFormat="1" applyFont="1" applyFill="1" applyBorder="1" applyAlignment="1">
      <alignment horizontal="right"/>
    </xf>
    <xf numFmtId="0" fontId="37" fillId="2" borderId="0" xfId="0" applyFont="1" applyFill="1" applyAlignment="1">
      <alignment horizontal="left"/>
    </xf>
    <xf numFmtId="0" fontId="34" fillId="2" borderId="0" xfId="0" applyFont="1" applyFill="1" applyBorder="1" applyAlignment="1">
      <alignment horizontal="left"/>
    </xf>
    <xf numFmtId="167" fontId="34" fillId="3" borderId="0" xfId="0" applyNumberFormat="1" applyFont="1" applyFill="1" applyBorder="1" applyAlignment="1">
      <alignment horizontal="right"/>
    </xf>
    <xf numFmtId="167" fontId="34" fillId="2" borderId="0" xfId="0" applyNumberFormat="1" applyFont="1" applyFill="1" applyBorder="1" applyAlignment="1">
      <alignment horizontal="right"/>
    </xf>
    <xf numFmtId="0" fontId="34" fillId="0" borderId="0" xfId="0" applyFont="1" applyBorder="1"/>
    <xf numFmtId="0" fontId="37" fillId="2" borderId="0" xfId="0" applyFont="1" applyFill="1" applyBorder="1"/>
    <xf numFmtId="167" fontId="37" fillId="3" borderId="0" xfId="0" applyNumberFormat="1" applyFont="1" applyFill="1" applyBorder="1" applyAlignment="1">
      <alignment horizontal="right"/>
    </xf>
    <xf numFmtId="167" fontId="37" fillId="2" borderId="0" xfId="0" applyNumberFormat="1" applyFont="1" applyFill="1" applyBorder="1" applyAlignment="1">
      <alignment horizontal="right"/>
    </xf>
    <xf numFmtId="0" fontId="34" fillId="0" borderId="4" xfId="0" applyFont="1" applyFill="1" applyBorder="1" applyAlignment="1">
      <alignment horizontal="left"/>
    </xf>
    <xf numFmtId="0" fontId="34" fillId="2" borderId="0" xfId="0" applyNumberFormat="1" applyFont="1" applyFill="1" applyBorder="1" applyAlignment="1">
      <alignment horizontal="left"/>
    </xf>
    <xf numFmtId="0" fontId="34" fillId="2" borderId="0" xfId="0" applyNumberFormat="1" applyFont="1" applyFill="1" applyBorder="1" applyAlignment="1">
      <alignment horizontal="left" indent="1"/>
    </xf>
    <xf numFmtId="4" fontId="34" fillId="3" borderId="0" xfId="0" applyNumberFormat="1" applyFont="1" applyFill="1" applyBorder="1" applyAlignment="1">
      <alignment horizontal="right"/>
    </xf>
    <xf numFmtId="4" fontId="34" fillId="2" borderId="0" xfId="0" applyNumberFormat="1" applyFont="1" applyFill="1" applyBorder="1" applyAlignment="1">
      <alignment horizontal="right"/>
    </xf>
    <xf numFmtId="3" fontId="34" fillId="3" borderId="0" xfId="0" applyNumberFormat="1" applyFont="1" applyFill="1" applyBorder="1" applyAlignment="1">
      <alignment horizontal="right"/>
    </xf>
    <xf numFmtId="3" fontId="34" fillId="2" borderId="0" xfId="0" applyNumberFormat="1" applyFont="1" applyFill="1" applyBorder="1" applyAlignment="1">
      <alignment horizontal="right"/>
    </xf>
    <xf numFmtId="0" fontId="34" fillId="2" borderId="0" xfId="0" applyNumberFormat="1" applyFont="1" applyFill="1" applyAlignment="1">
      <alignment horizontal="left"/>
    </xf>
    <xf numFmtId="4" fontId="34" fillId="3" borderId="0" xfId="0" applyNumberFormat="1" applyFont="1" applyFill="1" applyAlignment="1">
      <alignment horizontal="right"/>
    </xf>
    <xf numFmtId="4" fontId="34" fillId="2" borderId="0" xfId="0" applyNumberFormat="1" applyFont="1" applyFill="1" applyAlignment="1">
      <alignment horizontal="right"/>
    </xf>
    <xf numFmtId="0" fontId="34" fillId="2" borderId="3" xfId="0" applyNumberFormat="1" applyFont="1" applyFill="1" applyBorder="1" applyAlignment="1">
      <alignment horizontal="left"/>
    </xf>
    <xf numFmtId="4" fontId="34" fillId="3" borderId="3" xfId="0" applyNumberFormat="1" applyFont="1" applyFill="1" applyBorder="1" applyAlignment="1">
      <alignment horizontal="right"/>
    </xf>
    <xf numFmtId="4" fontId="34" fillId="2" borderId="3" xfId="0" applyNumberFormat="1" applyFont="1" applyFill="1" applyBorder="1" applyAlignment="1">
      <alignment horizontal="right"/>
    </xf>
    <xf numFmtId="0" fontId="34" fillId="0" borderId="0" xfId="0" applyFont="1" applyAlignment="1">
      <alignment vertical="top" wrapText="1"/>
    </xf>
    <xf numFmtId="0" fontId="39" fillId="2" borderId="0" xfId="0" applyFont="1" applyFill="1" applyBorder="1" applyAlignment="1">
      <alignment vertical="top"/>
    </xf>
    <xf numFmtId="0" fontId="40" fillId="0" borderId="0" xfId="0" applyFont="1" applyAlignment="1">
      <alignment vertical="top" wrapText="1"/>
    </xf>
    <xf numFmtId="0" fontId="41" fillId="2" borderId="0" xfId="0" applyFont="1" applyFill="1" applyAlignment="1">
      <alignment vertical="center"/>
    </xf>
    <xf numFmtId="0" fontId="41" fillId="0" borderId="0" xfId="0" applyFont="1" applyAlignment="1">
      <alignment vertical="center"/>
    </xf>
    <xf numFmtId="0" fontId="42" fillId="2" borderId="0" xfId="0" applyFont="1" applyFill="1" applyAlignment="1">
      <alignment horizontal="left" vertical="center"/>
    </xf>
    <xf numFmtId="0" fontId="43" fillId="2" borderId="0" xfId="0" applyFont="1" applyFill="1"/>
    <xf numFmtId="0" fontId="44" fillId="2" borderId="0" xfId="0" applyFont="1" applyFill="1" applyAlignment="1">
      <alignment vertical="center"/>
    </xf>
    <xf numFmtId="0" fontId="41" fillId="2" borderId="2" xfId="0" applyFont="1" applyFill="1" applyBorder="1" applyAlignment="1">
      <alignment vertical="center"/>
    </xf>
    <xf numFmtId="3" fontId="44" fillId="0" borderId="2" xfId="0" applyNumberFormat="1" applyFont="1" applyFill="1" applyBorder="1" applyAlignment="1">
      <alignment horizontal="right" vertical="center" wrapText="1"/>
    </xf>
    <xf numFmtId="3" fontId="44" fillId="2" borderId="2" xfId="0" applyNumberFormat="1" applyFont="1" applyFill="1" applyBorder="1" applyAlignment="1">
      <alignment horizontal="right" vertical="center" wrapText="1"/>
    </xf>
    <xf numFmtId="0" fontId="41" fillId="2" borderId="0" xfId="0" applyFont="1" applyFill="1" applyAlignment="1">
      <alignment horizontal="left" vertical="center"/>
    </xf>
    <xf numFmtId="167" fontId="41" fillId="0" borderId="0" xfId="0" applyNumberFormat="1" applyFont="1" applyFill="1" applyAlignment="1">
      <alignment horizontal="right" vertical="center"/>
    </xf>
    <xf numFmtId="167" fontId="41" fillId="2" borderId="0" xfId="0" applyNumberFormat="1" applyFont="1" applyFill="1" applyAlignment="1">
      <alignment horizontal="right" vertical="center"/>
    </xf>
    <xf numFmtId="0" fontId="41" fillId="2" borderId="1" xfId="0" applyFont="1" applyFill="1" applyBorder="1" applyAlignment="1">
      <alignment horizontal="left" vertical="center"/>
    </xf>
    <xf numFmtId="167" fontId="41" fillId="0" borderId="1" xfId="0" applyNumberFormat="1" applyFont="1" applyFill="1" applyBorder="1" applyAlignment="1">
      <alignment horizontal="right" vertical="center"/>
    </xf>
    <xf numFmtId="167" fontId="41" fillId="2" borderId="1" xfId="0" applyNumberFormat="1" applyFont="1" applyFill="1" applyBorder="1" applyAlignment="1">
      <alignment horizontal="right" vertical="center"/>
    </xf>
    <xf numFmtId="0" fontId="44" fillId="2" borderId="0" xfId="0" applyFont="1" applyFill="1" applyAlignment="1">
      <alignment horizontal="left" vertical="center"/>
    </xf>
    <xf numFmtId="167" fontId="44" fillId="0" borderId="0" xfId="0" applyNumberFormat="1" applyFont="1" applyFill="1" applyBorder="1" applyAlignment="1">
      <alignment horizontal="right" vertical="center"/>
    </xf>
    <xf numFmtId="167" fontId="44" fillId="2" borderId="0" xfId="0" applyNumberFormat="1" applyFont="1" applyFill="1" applyBorder="1" applyAlignment="1">
      <alignment horizontal="right" vertical="center"/>
    </xf>
    <xf numFmtId="167" fontId="41" fillId="0" borderId="0" xfId="0" applyNumberFormat="1" applyFont="1" applyFill="1" applyBorder="1" applyAlignment="1">
      <alignment horizontal="right" vertical="center"/>
    </xf>
    <xf numFmtId="0" fontId="41" fillId="2" borderId="4" xfId="0" applyFont="1" applyFill="1" applyBorder="1" applyAlignment="1">
      <alignment horizontal="left" vertical="center"/>
    </xf>
    <xf numFmtId="0" fontId="44" fillId="2" borderId="3" xfId="0" applyFont="1" applyFill="1" applyBorder="1" applyAlignment="1">
      <alignment vertical="center"/>
    </xf>
    <xf numFmtId="167" fontId="44" fillId="0" borderId="3" xfId="0" applyNumberFormat="1" applyFont="1" applyFill="1" applyBorder="1" applyAlignment="1">
      <alignment horizontal="right" vertical="center"/>
    </xf>
    <xf numFmtId="167" fontId="44" fillId="2" borderId="3" xfId="0" applyNumberFormat="1" applyFont="1" applyFill="1" applyBorder="1" applyAlignment="1">
      <alignment horizontal="right" vertical="center"/>
    </xf>
    <xf numFmtId="0" fontId="41" fillId="0" borderId="0" xfId="0" applyFont="1" applyBorder="1" applyAlignment="1">
      <alignment vertical="center"/>
    </xf>
    <xf numFmtId="0" fontId="41" fillId="0" borderId="0" xfId="0" applyNumberFormat="1" applyFont="1" applyFill="1" applyBorder="1" applyAlignment="1">
      <alignment horizontal="left" vertical="center"/>
    </xf>
    <xf numFmtId="4" fontId="41" fillId="0" borderId="0" xfId="0" applyNumberFormat="1" applyFont="1" applyFill="1" applyBorder="1" applyAlignment="1">
      <alignment horizontal="right" vertical="center"/>
    </xf>
    <xf numFmtId="0" fontId="41" fillId="2" borderId="3" xfId="0" applyNumberFormat="1" applyFont="1" applyFill="1" applyBorder="1" applyAlignment="1">
      <alignment horizontal="left" vertical="center"/>
    </xf>
    <xf numFmtId="4" fontId="41" fillId="0" borderId="3" xfId="0" applyNumberFormat="1" applyFont="1" applyFill="1" applyBorder="1" applyAlignment="1">
      <alignment horizontal="right" vertical="center"/>
    </xf>
    <xf numFmtId="167" fontId="7" fillId="0" borderId="0" xfId="0" applyNumberFormat="1" applyFont="1" applyFill="1" applyAlignment="1">
      <alignment horizontal="right"/>
    </xf>
    <xf numFmtId="171" fontId="5" fillId="3" borderId="2" xfId="0" applyNumberFormat="1" applyFont="1" applyFill="1" applyBorder="1" applyAlignment="1">
      <alignment horizontal="right" vertical="top" wrapText="1"/>
    </xf>
    <xf numFmtId="171" fontId="5" fillId="0" borderId="2" xfId="0" applyNumberFormat="1" applyFont="1" applyFill="1" applyBorder="1" applyAlignment="1">
      <alignment horizontal="right" vertical="top" wrapText="1"/>
    </xf>
    <xf numFmtId="0" fontId="7" fillId="0" borderId="0" xfId="0" applyFont="1" applyFill="1" applyAlignment="1">
      <alignment horizontal="left" indent="1"/>
    </xf>
    <xf numFmtId="0" fontId="7" fillId="0" borderId="0" xfId="0" applyFont="1" applyFill="1" applyAlignment="1">
      <alignment horizontal="left"/>
    </xf>
    <xf numFmtId="167" fontId="7" fillId="3" borderId="0" xfId="0" applyNumberFormat="1" applyFont="1" applyFill="1" applyAlignment="1">
      <alignment horizontal="right"/>
    </xf>
    <xf numFmtId="0" fontId="45" fillId="2" borderId="0" xfId="0" applyFont="1" applyFill="1"/>
    <xf numFmtId="0" fontId="45" fillId="0" borderId="0" xfId="0" applyFont="1"/>
    <xf numFmtId="0" fontId="46" fillId="2" borderId="0" xfId="0" applyFont="1" applyFill="1" applyAlignment="1">
      <alignment horizontal="left"/>
    </xf>
    <xf numFmtId="0" fontId="47" fillId="2" borderId="0" xfId="0" applyFont="1" applyFill="1"/>
    <xf numFmtId="0" fontId="48" fillId="2" borderId="0" xfId="0" applyFont="1" applyFill="1"/>
    <xf numFmtId="0" fontId="45" fillId="2" borderId="2" xfId="0" applyFont="1" applyFill="1" applyBorder="1" applyAlignment="1">
      <alignment vertical="top"/>
    </xf>
    <xf numFmtId="3" fontId="48" fillId="2" borderId="2" xfId="0" applyNumberFormat="1" applyFont="1" applyFill="1" applyBorder="1" applyAlignment="1">
      <alignment horizontal="right" vertical="top"/>
    </xf>
    <xf numFmtId="3" fontId="48" fillId="3" borderId="2" xfId="0" applyNumberFormat="1" applyFont="1" applyFill="1" applyBorder="1" applyAlignment="1">
      <alignment horizontal="right" vertical="top"/>
    </xf>
    <xf numFmtId="0" fontId="45" fillId="0" borderId="0" xfId="0" applyFont="1" applyAlignment="1">
      <alignment vertical="top"/>
    </xf>
    <xf numFmtId="3" fontId="48" fillId="4" borderId="2" xfId="0" applyNumberFormat="1" applyFont="1" applyFill="1" applyBorder="1" applyAlignment="1">
      <alignment horizontal="right" vertical="top"/>
    </xf>
    <xf numFmtId="3" fontId="48" fillId="0" borderId="2" xfId="0" applyNumberFormat="1" applyFont="1" applyFill="1" applyBorder="1" applyAlignment="1">
      <alignment horizontal="right" vertical="top"/>
    </xf>
    <xf numFmtId="0" fontId="45" fillId="2" borderId="0" xfId="0" applyFont="1" applyFill="1" applyAlignment="1">
      <alignment horizontal="left"/>
    </xf>
    <xf numFmtId="3" fontId="45" fillId="0" borderId="0" xfId="0" applyNumberFormat="1" applyFont="1" applyFill="1" applyAlignment="1">
      <alignment horizontal="right"/>
    </xf>
    <xf numFmtId="3" fontId="45" fillId="3" borderId="0" xfId="0" applyNumberFormat="1" applyFont="1" applyFill="1" applyAlignment="1">
      <alignment horizontal="right"/>
    </xf>
    <xf numFmtId="3" fontId="45" fillId="4" borderId="5" xfId="0" applyNumberFormat="1" applyFont="1" applyFill="1" applyBorder="1" applyAlignment="1">
      <alignment horizontal="right"/>
    </xf>
    <xf numFmtId="3" fontId="45" fillId="0" borderId="5" xfId="0" applyNumberFormat="1" applyFont="1" applyFill="1" applyBorder="1" applyAlignment="1">
      <alignment horizontal="right"/>
    </xf>
    <xf numFmtId="3" fontId="45" fillId="4" borderId="0" xfId="0" applyNumberFormat="1" applyFont="1" applyFill="1" applyBorder="1" applyAlignment="1">
      <alignment horizontal="right"/>
    </xf>
    <xf numFmtId="3" fontId="45" fillId="0" borderId="0" xfId="0" applyNumberFormat="1" applyFont="1" applyFill="1" applyBorder="1" applyAlignment="1">
      <alignment horizontal="right"/>
    </xf>
    <xf numFmtId="0" fontId="45" fillId="2" borderId="4" xfId="0" applyFont="1" applyFill="1" applyBorder="1" applyAlignment="1">
      <alignment horizontal="left"/>
    </xf>
    <xf numFmtId="3" fontId="45" fillId="0" borderId="1" xfId="0" applyNumberFormat="1" applyFont="1" applyFill="1" applyBorder="1" applyAlignment="1">
      <alignment horizontal="right"/>
    </xf>
    <xf numFmtId="3" fontId="45" fillId="2" borderId="1" xfId="0" applyNumberFormat="1" applyFont="1" applyFill="1" applyBorder="1" applyAlignment="1">
      <alignment horizontal="right"/>
    </xf>
    <xf numFmtId="3" fontId="45" fillId="3" borderId="1" xfId="0" applyNumberFormat="1" applyFont="1" applyFill="1" applyBorder="1" applyAlignment="1">
      <alignment horizontal="right"/>
    </xf>
    <xf numFmtId="3" fontId="45" fillId="4" borderId="1" xfId="0" applyNumberFormat="1" applyFont="1" applyFill="1" applyBorder="1" applyAlignment="1">
      <alignment horizontal="right"/>
    </xf>
    <xf numFmtId="0" fontId="48" fillId="2" borderId="3" xfId="0" applyFont="1" applyFill="1" applyBorder="1"/>
    <xf numFmtId="3" fontId="48" fillId="0" borderId="3" xfId="0" applyNumberFormat="1" applyFont="1" applyFill="1" applyBorder="1" applyAlignment="1">
      <alignment horizontal="right"/>
    </xf>
    <xf numFmtId="3" fontId="48" fillId="2" borderId="3" xfId="0" applyNumberFormat="1" applyFont="1" applyFill="1" applyBorder="1" applyAlignment="1">
      <alignment horizontal="right"/>
    </xf>
    <xf numFmtId="3" fontId="48" fillId="3" borderId="3" xfId="0" applyNumberFormat="1" applyFont="1" applyFill="1" applyBorder="1" applyAlignment="1">
      <alignment horizontal="right"/>
    </xf>
    <xf numFmtId="3" fontId="48" fillId="4" borderId="3" xfId="0" applyNumberFormat="1" applyFont="1" applyFill="1" applyBorder="1" applyAlignment="1">
      <alignment horizontal="right"/>
    </xf>
    <xf numFmtId="0" fontId="48" fillId="2" borderId="0" xfId="0" applyFont="1" applyFill="1" applyAlignment="1">
      <alignment horizontal="left"/>
    </xf>
    <xf numFmtId="3" fontId="45" fillId="2" borderId="0" xfId="0" applyNumberFormat="1" applyFont="1" applyFill="1" applyAlignment="1">
      <alignment horizontal="right"/>
    </xf>
    <xf numFmtId="3" fontId="45" fillId="4" borderId="0" xfId="0" applyNumberFormat="1" applyFont="1" applyFill="1" applyAlignment="1">
      <alignment horizontal="right"/>
    </xf>
    <xf numFmtId="0" fontId="45" fillId="0" borderId="0" xfId="0" applyFont="1" applyFill="1"/>
    <xf numFmtId="0" fontId="49" fillId="2" borderId="0" xfId="0" applyFont="1" applyFill="1"/>
    <xf numFmtId="3" fontId="45" fillId="2" borderId="0" xfId="0" applyNumberFormat="1" applyFont="1" applyFill="1"/>
    <xf numFmtId="9" fontId="45" fillId="0" borderId="0" xfId="37" applyFont="1"/>
    <xf numFmtId="0" fontId="50" fillId="2" borderId="0" xfId="0" applyFont="1" applyFill="1"/>
    <xf numFmtId="0" fontId="50" fillId="0" borderId="0" xfId="0" applyFont="1"/>
    <xf numFmtId="0" fontId="51" fillId="2" borderId="0" xfId="0" applyFont="1" applyFill="1" applyAlignment="1">
      <alignment horizontal="left"/>
    </xf>
    <xf numFmtId="0" fontId="52" fillId="2" borderId="0" xfId="0" applyFont="1" applyFill="1"/>
    <xf numFmtId="0" fontId="53" fillId="2" borderId="0" xfId="0" applyFont="1" applyFill="1"/>
    <xf numFmtId="0" fontId="50" fillId="2" borderId="2" xfId="0" applyFont="1" applyFill="1" applyBorder="1" applyAlignment="1">
      <alignment vertical="top"/>
    </xf>
    <xf numFmtId="3" fontId="53" fillId="3" borderId="2" xfId="0" applyNumberFormat="1" applyFont="1" applyFill="1" applyBorder="1" applyAlignment="1">
      <alignment horizontal="right" vertical="top"/>
    </xf>
    <xf numFmtId="3" fontId="53" fillId="2" borderId="2" xfId="0" applyNumberFormat="1" applyFont="1" applyFill="1" applyBorder="1" applyAlignment="1">
      <alignment horizontal="right" vertical="top"/>
    </xf>
    <xf numFmtId="3" fontId="53" fillId="2" borderId="2" xfId="0" applyNumberFormat="1" applyFont="1" applyFill="1" applyBorder="1" applyAlignment="1">
      <alignment horizontal="right" vertical="top" wrapText="1"/>
    </xf>
    <xf numFmtId="0" fontId="50" fillId="2" borderId="0" xfId="0" applyFont="1" applyFill="1" applyAlignment="1">
      <alignment horizontal="left"/>
    </xf>
    <xf numFmtId="167" fontId="50" fillId="3" borderId="0" xfId="0" applyNumberFormat="1" applyFont="1" applyFill="1" applyAlignment="1">
      <alignment horizontal="right"/>
    </xf>
    <xf numFmtId="167" fontId="50" fillId="2" borderId="0" xfId="0" applyNumberFormat="1" applyFont="1" applyFill="1" applyAlignment="1">
      <alignment horizontal="right"/>
    </xf>
    <xf numFmtId="9" fontId="50" fillId="2" borderId="0" xfId="37" applyFont="1" applyFill="1" applyAlignment="1">
      <alignment horizontal="right"/>
    </xf>
    <xf numFmtId="0" fontId="50" fillId="2" borderId="0" xfId="0" applyFont="1" applyFill="1" applyBorder="1" applyAlignment="1">
      <alignment horizontal="left"/>
    </xf>
    <xf numFmtId="0" fontId="54" fillId="0" borderId="0" xfId="0" applyFont="1"/>
    <xf numFmtId="0" fontId="50" fillId="2" borderId="19" xfId="0" applyFont="1" applyFill="1" applyBorder="1" applyAlignment="1">
      <alignment horizontal="left"/>
    </xf>
    <xf numFmtId="167" fontId="50" fillId="3" borderId="1" xfId="0" applyNumberFormat="1" applyFont="1" applyFill="1" applyBorder="1" applyAlignment="1">
      <alignment horizontal="right"/>
    </xf>
    <xf numFmtId="167" fontId="50" fillId="2" borderId="1" xfId="0" applyNumberFormat="1" applyFont="1" applyFill="1" applyBorder="1" applyAlignment="1">
      <alignment horizontal="right"/>
    </xf>
    <xf numFmtId="9" fontId="50" fillId="2" borderId="1" xfId="37" applyFont="1" applyFill="1" applyBorder="1" applyAlignment="1">
      <alignment horizontal="right"/>
    </xf>
    <xf numFmtId="0" fontId="50" fillId="2" borderId="3" xfId="0" applyFont="1" applyFill="1" applyBorder="1"/>
    <xf numFmtId="167" fontId="50" fillId="3" borderId="3" xfId="0" applyNumberFormat="1" applyFont="1" applyFill="1" applyBorder="1" applyAlignment="1">
      <alignment horizontal="right"/>
    </xf>
    <xf numFmtId="167" fontId="50" fillId="2" borderId="3" xfId="0" applyNumberFormat="1" applyFont="1" applyFill="1" applyBorder="1" applyAlignment="1">
      <alignment horizontal="right"/>
    </xf>
    <xf numFmtId="9" fontId="50" fillId="2" borderId="3" xfId="37" applyFont="1" applyFill="1" applyBorder="1" applyAlignment="1">
      <alignment horizontal="right"/>
    </xf>
    <xf numFmtId="0" fontId="50" fillId="2" borderId="0" xfId="0" applyFont="1" applyFill="1" applyBorder="1"/>
    <xf numFmtId="167" fontId="50" fillId="3" borderId="0" xfId="0" applyNumberFormat="1" applyFont="1" applyFill="1" applyBorder="1" applyAlignment="1">
      <alignment horizontal="right"/>
    </xf>
    <xf numFmtId="167" fontId="50" fillId="2" borderId="0" xfId="0" applyNumberFormat="1" applyFont="1" applyFill="1" applyBorder="1" applyAlignment="1">
      <alignment horizontal="right"/>
    </xf>
    <xf numFmtId="9" fontId="50" fillId="2" borderId="0" xfId="37" applyFont="1" applyFill="1" applyBorder="1" applyAlignment="1">
      <alignment horizontal="right"/>
    </xf>
    <xf numFmtId="9" fontId="50" fillId="2" borderId="0" xfId="37" applyNumberFormat="1" applyFont="1" applyFill="1" applyBorder="1" applyAlignment="1">
      <alignment horizontal="right"/>
    </xf>
    <xf numFmtId="0" fontId="54" fillId="2" borderId="0" xfId="0" applyFont="1" applyFill="1" applyBorder="1"/>
    <xf numFmtId="9" fontId="54" fillId="3" borderId="0" xfId="37" applyFont="1" applyFill="1" applyBorder="1" applyAlignment="1">
      <alignment horizontal="right"/>
    </xf>
    <xf numFmtId="9" fontId="54" fillId="2" borderId="0" xfId="37" applyFont="1" applyFill="1" applyBorder="1" applyAlignment="1">
      <alignment horizontal="right"/>
    </xf>
    <xf numFmtId="9" fontId="54" fillId="2" borderId="0" xfId="37" applyNumberFormat="1" applyFont="1" applyFill="1" applyBorder="1" applyAlignment="1">
      <alignment horizontal="right"/>
    </xf>
    <xf numFmtId="0" fontId="53" fillId="2" borderId="6" xfId="0" applyFont="1" applyFill="1" applyBorder="1"/>
    <xf numFmtId="0" fontId="50" fillId="3" borderId="6" xfId="0" applyFont="1" applyFill="1" applyBorder="1"/>
    <xf numFmtId="0" fontId="50" fillId="2" borderId="6" xfId="0" applyFont="1" applyFill="1" applyBorder="1"/>
    <xf numFmtId="2" fontId="50" fillId="3" borderId="0" xfId="38" applyNumberFormat="1" applyFont="1" applyFill="1" applyBorder="1" applyAlignment="1">
      <alignment horizontal="right"/>
    </xf>
    <xf numFmtId="2" fontId="50" fillId="2" borderId="0" xfId="38" applyNumberFormat="1" applyFont="1" applyFill="1" applyBorder="1" applyAlignment="1">
      <alignment horizontal="right"/>
    </xf>
    <xf numFmtId="2" fontId="50" fillId="3" borderId="3" xfId="38" applyNumberFormat="1" applyFont="1" applyFill="1" applyBorder="1" applyAlignment="1">
      <alignment horizontal="right"/>
    </xf>
    <xf numFmtId="2" fontId="50" fillId="2" borderId="3" xfId="38" applyNumberFormat="1" applyFont="1" applyFill="1" applyBorder="1" applyAlignment="1">
      <alignment horizontal="right"/>
    </xf>
    <xf numFmtId="0" fontId="54" fillId="2" borderId="0" xfId="0" applyFont="1" applyFill="1" applyAlignment="1">
      <alignment vertical="top"/>
    </xf>
    <xf numFmtId="0" fontId="54" fillId="2" borderId="0" xfId="0" applyFont="1" applyFill="1"/>
    <xf numFmtId="0" fontId="53" fillId="0" borderId="0" xfId="0" applyFont="1"/>
    <xf numFmtId="0" fontId="50" fillId="2" borderId="2" xfId="0" applyFont="1" applyFill="1" applyBorder="1" applyAlignment="1">
      <alignment vertical="top" wrapText="1"/>
    </xf>
    <xf numFmtId="0" fontId="50" fillId="2" borderId="17" xfId="0" applyFont="1" applyFill="1" applyBorder="1"/>
    <xf numFmtId="167" fontId="50" fillId="3" borderId="5" xfId="0" applyNumberFormat="1" applyFont="1" applyFill="1" applyBorder="1" applyAlignment="1">
      <alignment horizontal="right"/>
    </xf>
    <xf numFmtId="167" fontId="50" fillId="2" borderId="17" xfId="0" applyNumberFormat="1" applyFont="1" applyFill="1" applyBorder="1" applyAlignment="1">
      <alignment horizontal="right"/>
    </xf>
    <xf numFmtId="9" fontId="50" fillId="2" borderId="17" xfId="37" applyFont="1" applyFill="1" applyBorder="1" applyAlignment="1">
      <alignment horizontal="right"/>
    </xf>
    <xf numFmtId="167" fontId="50" fillId="3" borderId="18" xfId="0" applyNumberFormat="1" applyFont="1" applyFill="1" applyBorder="1" applyAlignment="1">
      <alignment horizontal="right"/>
    </xf>
    <xf numFmtId="0" fontId="50" fillId="0" borderId="4" xfId="0" applyFont="1" applyFill="1" applyBorder="1" applyAlignment="1">
      <alignment horizontal="left"/>
    </xf>
    <xf numFmtId="167" fontId="54" fillId="3" borderId="0" xfId="0" applyNumberFormat="1" applyFont="1" applyFill="1" applyBorder="1" applyAlignment="1">
      <alignment horizontal="right"/>
    </xf>
    <xf numFmtId="167" fontId="54" fillId="2" borderId="0" xfId="0" applyNumberFormat="1" applyFont="1" applyFill="1" applyBorder="1" applyAlignment="1">
      <alignment horizontal="right"/>
    </xf>
    <xf numFmtId="9" fontId="54" fillId="2" borderId="3" xfId="37" applyFont="1" applyFill="1" applyBorder="1"/>
    <xf numFmtId="9" fontId="54" fillId="3" borderId="3" xfId="37" applyFont="1" applyFill="1" applyBorder="1" applyAlignment="1">
      <alignment horizontal="right"/>
    </xf>
    <xf numFmtId="9" fontId="54" fillId="2" borderId="3" xfId="37" applyFont="1" applyFill="1" applyBorder="1" applyAlignment="1">
      <alignment horizontal="right"/>
    </xf>
    <xf numFmtId="0" fontId="54" fillId="2" borderId="5" xfId="0" applyFont="1" applyFill="1" applyBorder="1" applyAlignment="1">
      <alignment vertical="top"/>
    </xf>
    <xf numFmtId="0" fontId="54" fillId="2" borderId="5" xfId="0" applyFont="1" applyFill="1" applyBorder="1" applyAlignment="1">
      <alignment vertical="top" wrapText="1"/>
    </xf>
    <xf numFmtId="0" fontId="50" fillId="0" borderId="5" xfId="0" applyFont="1" applyFill="1" applyBorder="1"/>
    <xf numFmtId="0" fontId="54" fillId="0" borderId="0" xfId="0" applyFont="1" applyFill="1" applyBorder="1" applyAlignment="1">
      <alignment vertical="top"/>
    </xf>
    <xf numFmtId="0" fontId="50" fillId="2" borderId="0" xfId="0" applyFont="1" applyFill="1" applyBorder="1" applyAlignment="1">
      <alignment vertical="top" wrapText="1"/>
    </xf>
    <xf numFmtId="0" fontId="50" fillId="0" borderId="0" xfId="0" applyFont="1" applyBorder="1"/>
    <xf numFmtId="0" fontId="50" fillId="3" borderId="0" xfId="0" applyFont="1" applyFill="1"/>
    <xf numFmtId="3" fontId="50" fillId="3" borderId="0" xfId="0" applyNumberFormat="1" applyFont="1" applyFill="1" applyBorder="1" applyAlignment="1">
      <alignment horizontal="right"/>
    </xf>
    <xf numFmtId="3" fontId="50" fillId="2" borderId="0" xfId="0" applyNumberFormat="1" applyFont="1" applyFill="1" applyBorder="1" applyAlignment="1">
      <alignment horizontal="right"/>
    </xf>
    <xf numFmtId="0" fontId="54" fillId="0" borderId="5" xfId="0" applyFont="1" applyFill="1" applyBorder="1" applyAlignment="1">
      <alignment vertical="top"/>
    </xf>
    <xf numFmtId="0" fontId="50" fillId="2" borderId="4" xfId="0" applyFont="1" applyFill="1" applyBorder="1" applyAlignment="1">
      <alignment horizontal="left"/>
    </xf>
    <xf numFmtId="0" fontId="54" fillId="2" borderId="0" xfId="0" applyFont="1" applyFill="1" applyBorder="1" applyAlignment="1">
      <alignment vertical="top" wrapText="1"/>
    </xf>
    <xf numFmtId="0" fontId="50" fillId="0" borderId="0" xfId="0" applyFont="1" applyFill="1" applyBorder="1"/>
    <xf numFmtId="0" fontId="53" fillId="0" borderId="0" xfId="0" applyFont="1" applyFill="1"/>
    <xf numFmtId="0" fontId="50" fillId="0" borderId="0" xfId="0" applyFont="1" applyFill="1"/>
    <xf numFmtId="0" fontId="50" fillId="0" borderId="2" xfId="0" applyFont="1" applyFill="1" applyBorder="1" applyAlignment="1">
      <alignment horizontal="left" vertical="top" wrapText="1"/>
    </xf>
    <xf numFmtId="3" fontId="53" fillId="3" borderId="2" xfId="0" applyNumberFormat="1" applyFont="1" applyFill="1" applyBorder="1" applyAlignment="1">
      <alignment horizontal="right" vertical="center" wrapText="1"/>
    </xf>
    <xf numFmtId="169" fontId="50" fillId="3" borderId="5" xfId="38" applyNumberFormat="1" applyFont="1" applyFill="1" applyBorder="1" applyAlignment="1">
      <alignment horizontal="right"/>
    </xf>
    <xf numFmtId="169" fontId="50" fillId="0" borderId="5" xfId="38" applyNumberFormat="1" applyFont="1" applyFill="1" applyBorder="1" applyAlignment="1">
      <alignment horizontal="right"/>
    </xf>
    <xf numFmtId="0" fontId="50" fillId="0" borderId="0" xfId="0" applyFont="1" applyFill="1" applyBorder="1" applyAlignment="1">
      <alignment horizontal="left"/>
    </xf>
    <xf numFmtId="169" fontId="50" fillId="3" borderId="0" xfId="38" applyNumberFormat="1" applyFont="1" applyFill="1" applyBorder="1" applyAlignment="1">
      <alignment horizontal="right"/>
    </xf>
    <xf numFmtId="169" fontId="50" fillId="0" borderId="0" xfId="38" applyNumberFormat="1" applyFont="1" applyFill="1" applyBorder="1" applyAlignment="1">
      <alignment horizontal="right"/>
    </xf>
    <xf numFmtId="0" fontId="54" fillId="0" borderId="0" xfId="0" applyFont="1" applyFill="1" applyBorder="1" applyAlignment="1">
      <alignment horizontal="left"/>
    </xf>
    <xf numFmtId="168" fontId="54" fillId="0" borderId="0" xfId="37" applyNumberFormat="1" applyFont="1" applyFill="1" applyBorder="1" applyAlignment="1">
      <alignment horizontal="right"/>
    </xf>
    <xf numFmtId="9" fontId="54" fillId="0" borderId="0" xfId="37" applyNumberFormat="1" applyFont="1" applyFill="1" applyBorder="1" applyAlignment="1">
      <alignment horizontal="right"/>
    </xf>
    <xf numFmtId="169" fontId="50" fillId="0" borderId="0" xfId="38" applyNumberFormat="1" applyFont="1" applyFill="1" applyAlignment="1">
      <alignment horizontal="right"/>
    </xf>
    <xf numFmtId="9" fontId="54" fillId="0" borderId="0" xfId="37" applyFont="1" applyFill="1" applyBorder="1" applyAlignment="1">
      <alignment horizontal="right"/>
    </xf>
    <xf numFmtId="0" fontId="53" fillId="0" borderId="0" xfId="0" applyFont="1" applyFill="1" applyBorder="1" applyAlignment="1">
      <alignment horizontal="left"/>
    </xf>
    <xf numFmtId="169" fontId="53" fillId="3" borderId="0" xfId="38" applyNumberFormat="1" applyFont="1" applyFill="1" applyBorder="1" applyAlignment="1">
      <alignment horizontal="right"/>
    </xf>
    <xf numFmtId="169" fontId="53" fillId="0" borderId="0" xfId="38" applyNumberFormat="1" applyFont="1" applyFill="1" applyBorder="1" applyAlignment="1">
      <alignment horizontal="right"/>
    </xf>
    <xf numFmtId="4" fontId="50" fillId="3" borderId="0" xfId="0" applyNumberFormat="1" applyFont="1" applyFill="1" applyAlignment="1">
      <alignment horizontal="right"/>
    </xf>
    <xf numFmtId="4" fontId="50" fillId="0" borderId="0" xfId="0" applyNumberFormat="1" applyFont="1" applyFill="1" applyAlignment="1">
      <alignment horizontal="right"/>
    </xf>
    <xf numFmtId="0" fontId="50" fillId="0" borderId="3" xfId="0" applyFont="1" applyFill="1" applyBorder="1"/>
    <xf numFmtId="4" fontId="50" fillId="3" borderId="3" xfId="38" applyNumberFormat="1" applyFont="1" applyFill="1" applyBorder="1" applyAlignment="1">
      <alignment horizontal="right"/>
    </xf>
    <xf numFmtId="4" fontId="50" fillId="0" borderId="3" xfId="38" applyNumberFormat="1" applyFont="1" applyFill="1" applyBorder="1" applyAlignment="1">
      <alignment horizontal="right"/>
    </xf>
    <xf numFmtId="169" fontId="50" fillId="3" borderId="0" xfId="38" applyNumberFormat="1" applyFont="1" applyFill="1" applyBorder="1" applyAlignment="1">
      <alignment horizontal="right" vertical="top"/>
    </xf>
    <xf numFmtId="167" fontId="50" fillId="2" borderId="0" xfId="0" applyNumberFormat="1" applyFont="1" applyFill="1" applyBorder="1" applyAlignment="1">
      <alignment horizontal="right" vertical="top"/>
    </xf>
    <xf numFmtId="9" fontId="50" fillId="2" borderId="0" xfId="37" applyFont="1" applyFill="1" applyBorder="1" applyAlignment="1">
      <alignment horizontal="right" vertical="top" wrapText="1"/>
    </xf>
    <xf numFmtId="167" fontId="50" fillId="3" borderId="0" xfId="0" applyNumberFormat="1" applyFont="1" applyFill="1" applyBorder="1" applyAlignment="1">
      <alignment horizontal="right" vertical="top"/>
    </xf>
    <xf numFmtId="169" fontId="50" fillId="3" borderId="0" xfId="38" applyNumberFormat="1" applyFont="1" applyFill="1" applyAlignment="1">
      <alignment horizontal="right"/>
    </xf>
    <xf numFmtId="169" fontId="50" fillId="3" borderId="1" xfId="38" applyNumberFormat="1" applyFont="1" applyFill="1" applyBorder="1" applyAlignment="1">
      <alignment horizontal="right"/>
    </xf>
    <xf numFmtId="169" fontId="50" fillId="3" borderId="3" xfId="38" applyNumberFormat="1" applyFont="1" applyFill="1" applyBorder="1" applyAlignment="1">
      <alignment horizontal="right"/>
    </xf>
    <xf numFmtId="0" fontId="54" fillId="2" borderId="3" xfId="0" applyFont="1" applyFill="1" applyBorder="1" applyAlignment="1">
      <alignment horizontal="left" indent="1"/>
    </xf>
    <xf numFmtId="169" fontId="54" fillId="3" borderId="3" xfId="38" applyNumberFormat="1" applyFont="1" applyFill="1" applyBorder="1" applyAlignment="1">
      <alignment horizontal="right"/>
    </xf>
    <xf numFmtId="167" fontId="54" fillId="2" borderId="3" xfId="0" applyNumberFormat="1" applyFont="1" applyFill="1" applyBorder="1" applyAlignment="1">
      <alignment horizontal="right"/>
    </xf>
    <xf numFmtId="167" fontId="54" fillId="3" borderId="3" xfId="0" applyNumberFormat="1" applyFont="1" applyFill="1" applyBorder="1" applyAlignment="1">
      <alignment horizontal="right"/>
    </xf>
    <xf numFmtId="0" fontId="54" fillId="2" borderId="0" xfId="0" applyFont="1" applyFill="1" applyBorder="1" applyAlignment="1">
      <alignment vertical="top"/>
    </xf>
    <xf numFmtId="0" fontId="53" fillId="2" borderId="0" xfId="0" applyFont="1" applyFill="1" applyAlignment="1">
      <alignment horizontal="left"/>
    </xf>
    <xf numFmtId="167" fontId="53" fillId="3" borderId="0" xfId="0" applyNumberFormat="1" applyFont="1" applyFill="1" applyAlignment="1">
      <alignment horizontal="right"/>
    </xf>
    <xf numFmtId="167" fontId="53" fillId="2" borderId="0" xfId="0" applyNumberFormat="1" applyFont="1" applyFill="1" applyAlignment="1">
      <alignment horizontal="right"/>
    </xf>
    <xf numFmtId="9" fontId="53" fillId="0" borderId="0" xfId="37" applyFont="1" applyFill="1" applyAlignment="1">
      <alignment horizontal="right"/>
    </xf>
    <xf numFmtId="167" fontId="50" fillId="0" borderId="0" xfId="0" applyNumberFormat="1" applyFont="1"/>
    <xf numFmtId="9" fontId="50" fillId="0" borderId="0" xfId="37" applyFont="1" applyFill="1" applyAlignment="1">
      <alignment horizontal="right"/>
    </xf>
    <xf numFmtId="9" fontId="50" fillId="0" borderId="1" xfId="37" applyFont="1" applyFill="1" applyBorder="1" applyAlignment="1">
      <alignment horizontal="right"/>
    </xf>
    <xf numFmtId="0" fontId="53" fillId="2" borderId="3" xfId="0" applyFont="1" applyFill="1" applyBorder="1"/>
    <xf numFmtId="167" fontId="53" fillId="3" borderId="3" xfId="0" applyNumberFormat="1" applyFont="1" applyFill="1" applyBorder="1" applyAlignment="1">
      <alignment horizontal="right"/>
    </xf>
    <xf numFmtId="167" fontId="53" fillId="2" borderId="3" xfId="0" applyNumberFormat="1" applyFont="1" applyFill="1" applyBorder="1" applyAlignment="1">
      <alignment horizontal="right"/>
    </xf>
    <xf numFmtId="9" fontId="53" fillId="0" borderId="3" xfId="37" applyFont="1" applyFill="1" applyBorder="1" applyAlignment="1">
      <alignment horizontal="right"/>
    </xf>
    <xf numFmtId="0" fontId="53" fillId="2" borderId="5" xfId="0" applyFont="1" applyFill="1" applyBorder="1"/>
    <xf numFmtId="167" fontId="53" fillId="3" borderId="5" xfId="0" applyNumberFormat="1" applyFont="1" applyFill="1" applyBorder="1" applyAlignment="1">
      <alignment horizontal="right"/>
    </xf>
    <xf numFmtId="167" fontId="53" fillId="2" borderId="5" xfId="0" applyNumberFormat="1" applyFont="1" applyFill="1" applyBorder="1" applyAlignment="1">
      <alignment horizontal="right"/>
    </xf>
    <xf numFmtId="9" fontId="53" fillId="2" borderId="5" xfId="37" applyFont="1" applyFill="1" applyBorder="1" applyAlignment="1">
      <alignment horizontal="right"/>
    </xf>
    <xf numFmtId="9" fontId="50" fillId="0" borderId="3" xfId="37" applyFont="1" applyFill="1" applyBorder="1" applyAlignment="1">
      <alignment horizontal="right"/>
    </xf>
    <xf numFmtId="4" fontId="50" fillId="2" borderId="3" xfId="38" applyNumberFormat="1" applyFont="1" applyFill="1" applyBorder="1" applyAlignment="1">
      <alignment horizontal="right"/>
    </xf>
    <xf numFmtId="167" fontId="50" fillId="0" borderId="5" xfId="0" applyNumberFormat="1" applyFont="1" applyFill="1" applyBorder="1" applyAlignment="1">
      <alignment horizontal="left"/>
    </xf>
    <xf numFmtId="167" fontId="50" fillId="3" borderId="5" xfId="0" applyNumberFormat="1" applyFont="1" applyFill="1" applyBorder="1" applyAlignment="1"/>
    <xf numFmtId="167" fontId="50" fillId="0" borderId="5" xfId="0" applyNumberFormat="1" applyFont="1" applyFill="1" applyBorder="1" applyAlignment="1"/>
    <xf numFmtId="9" fontId="50" fillId="0" borderId="5" xfId="37" applyFont="1" applyFill="1" applyBorder="1" applyAlignment="1"/>
    <xf numFmtId="9" fontId="50" fillId="0" borderId="0" xfId="37" applyFont="1"/>
    <xf numFmtId="167" fontId="54" fillId="0" borderId="0" xfId="0" applyNumberFormat="1" applyFont="1" applyFill="1" applyBorder="1" applyAlignment="1">
      <alignment horizontal="left" indent="1"/>
    </xf>
    <xf numFmtId="167" fontId="54" fillId="0" borderId="0" xfId="0" applyNumberFormat="1" applyFont="1" applyFill="1" applyBorder="1" applyAlignment="1">
      <alignment horizontal="right"/>
    </xf>
    <xf numFmtId="167" fontId="54" fillId="0" borderId="0" xfId="0" applyNumberFormat="1" applyFont="1" applyFill="1" applyBorder="1" applyAlignment="1"/>
    <xf numFmtId="9" fontId="54" fillId="0" borderId="0" xfId="37" applyFont="1" applyFill="1" applyBorder="1" applyAlignment="1"/>
    <xf numFmtId="167" fontId="54" fillId="0" borderId="0" xfId="0" applyNumberFormat="1" applyFont="1" applyFill="1" applyAlignment="1">
      <alignment horizontal="left" indent="1"/>
    </xf>
    <xf numFmtId="167" fontId="54" fillId="3" borderId="0" xfId="0" applyNumberFormat="1" applyFont="1" applyFill="1" applyAlignment="1"/>
    <xf numFmtId="167" fontId="54" fillId="0" borderId="0" xfId="0" applyNumberFormat="1" applyFont="1" applyFill="1" applyAlignment="1"/>
    <xf numFmtId="9" fontId="54" fillId="0" borderId="0" xfId="37" applyFont="1" applyFill="1" applyAlignment="1"/>
    <xf numFmtId="167" fontId="50" fillId="0" borderId="0" xfId="0" applyNumberFormat="1" applyFont="1" applyFill="1" applyAlignment="1">
      <alignment horizontal="left"/>
    </xf>
    <xf numFmtId="167" fontId="50" fillId="3" borderId="0" xfId="0" applyNumberFormat="1" applyFont="1" applyFill="1" applyAlignment="1"/>
    <xf numFmtId="167" fontId="50" fillId="0" borderId="0" xfId="0" applyNumberFormat="1" applyFont="1" applyFill="1" applyAlignment="1"/>
    <xf numFmtId="9" fontId="50" fillId="0" borderId="0" xfId="37" applyFont="1" applyFill="1" applyAlignment="1"/>
    <xf numFmtId="167" fontId="50" fillId="0" borderId="1" xfId="0" applyNumberFormat="1" applyFont="1" applyFill="1" applyBorder="1" applyAlignment="1">
      <alignment horizontal="left"/>
    </xf>
    <xf numFmtId="167" fontId="50" fillId="3" borderId="1" xfId="0" applyNumberFormat="1" applyFont="1" applyFill="1" applyBorder="1" applyAlignment="1"/>
    <xf numFmtId="167" fontId="50" fillId="0" borderId="1" xfId="0" applyNumberFormat="1" applyFont="1" applyFill="1" applyBorder="1" applyAlignment="1"/>
    <xf numFmtId="9" fontId="50" fillId="0" borderId="1" xfId="37" applyFont="1" applyFill="1" applyBorder="1" applyAlignment="1"/>
    <xf numFmtId="167" fontId="53" fillId="3" borderId="16" xfId="0" applyNumberFormat="1" applyFont="1" applyFill="1" applyBorder="1" applyAlignment="1"/>
    <xf numFmtId="167" fontId="53" fillId="0" borderId="16" xfId="0" applyNumberFormat="1" applyFont="1" applyFill="1" applyBorder="1" applyAlignment="1"/>
    <xf numFmtId="9" fontId="53" fillId="0" borderId="16" xfId="37" applyFont="1" applyFill="1" applyBorder="1" applyAlignment="1"/>
    <xf numFmtId="167" fontId="50" fillId="3" borderId="0" xfId="81" applyNumberFormat="1" applyFont="1" applyFill="1" applyAlignment="1">
      <alignment horizontal="right"/>
    </xf>
    <xf numFmtId="167" fontId="50" fillId="2" borderId="0" xfId="81" applyNumberFormat="1" applyFont="1" applyFill="1" applyAlignment="1">
      <alignment horizontal="right"/>
    </xf>
    <xf numFmtId="9" fontId="55" fillId="2" borderId="0" xfId="27" applyFont="1" applyFill="1" applyAlignment="1">
      <alignment horizontal="right"/>
    </xf>
    <xf numFmtId="167" fontId="55" fillId="3" borderId="0" xfId="82" applyNumberFormat="1" applyFont="1" applyFill="1" applyAlignment="1">
      <alignment horizontal="right"/>
    </xf>
    <xf numFmtId="167" fontId="55" fillId="2" borderId="0" xfId="82" applyNumberFormat="1" applyFont="1" applyFill="1" applyAlignment="1">
      <alignment horizontal="right"/>
    </xf>
    <xf numFmtId="167" fontId="50" fillId="3" borderId="1" xfId="81" applyNumberFormat="1" applyFont="1" applyFill="1" applyBorder="1" applyAlignment="1">
      <alignment horizontal="right"/>
    </xf>
    <xf numFmtId="167" fontId="50" fillId="0" borderId="1" xfId="81" applyNumberFormat="1" applyFont="1" applyFill="1" applyBorder="1" applyAlignment="1">
      <alignment horizontal="right"/>
    </xf>
    <xf numFmtId="9" fontId="55" fillId="0" borderId="1" xfId="27" applyFont="1" applyFill="1" applyBorder="1" applyAlignment="1">
      <alignment horizontal="right"/>
    </xf>
    <xf numFmtId="167" fontId="55" fillId="3" borderId="1" xfId="82" applyNumberFormat="1" applyFont="1" applyFill="1" applyBorder="1" applyAlignment="1">
      <alignment horizontal="right"/>
    </xf>
    <xf numFmtId="167" fontId="55" fillId="2" borderId="1" xfId="82" applyNumberFormat="1" applyFont="1" applyFill="1" applyBorder="1" applyAlignment="1">
      <alignment horizontal="right"/>
    </xf>
    <xf numFmtId="9" fontId="55" fillId="2" borderId="1" xfId="27" applyFont="1" applyFill="1" applyBorder="1" applyAlignment="1">
      <alignment horizontal="right"/>
    </xf>
    <xf numFmtId="0" fontId="53" fillId="0" borderId="3" xfId="0" applyFont="1" applyFill="1" applyBorder="1"/>
    <xf numFmtId="167" fontId="53" fillId="3" borderId="3" xfId="81" applyNumberFormat="1" applyFont="1" applyFill="1" applyBorder="1" applyAlignment="1">
      <alignment horizontal="right"/>
    </xf>
    <xf numFmtId="167" fontId="53" fillId="0" borderId="3" xfId="81" applyNumberFormat="1" applyFont="1" applyFill="1" applyBorder="1" applyAlignment="1">
      <alignment horizontal="right"/>
    </xf>
    <xf numFmtId="9" fontId="53" fillId="0" borderId="3" xfId="27" applyFont="1" applyFill="1" applyBorder="1" applyAlignment="1">
      <alignment horizontal="right"/>
    </xf>
    <xf numFmtId="167" fontId="56" fillId="3" borderId="3" xfId="82" applyNumberFormat="1" applyFont="1" applyFill="1" applyBorder="1" applyAlignment="1">
      <alignment horizontal="right"/>
    </xf>
    <xf numFmtId="167" fontId="56" fillId="2" borderId="3" xfId="82" applyNumberFormat="1" applyFont="1" applyFill="1" applyBorder="1" applyAlignment="1">
      <alignment horizontal="right"/>
    </xf>
    <xf numFmtId="9" fontId="53" fillId="2" borderId="3" xfId="27" applyFont="1" applyFill="1" applyBorder="1" applyAlignment="1">
      <alignment horizontal="right"/>
    </xf>
    <xf numFmtId="167" fontId="50" fillId="0" borderId="5" xfId="0" applyNumberFormat="1" applyFont="1" applyFill="1" applyBorder="1" applyAlignment="1">
      <alignment horizontal="right"/>
    </xf>
    <xf numFmtId="167" fontId="54" fillId="0" borderId="0" xfId="0" applyNumberFormat="1" applyFont="1" applyFill="1" applyAlignment="1">
      <alignment horizontal="right"/>
    </xf>
    <xf numFmtId="167" fontId="53" fillId="0" borderId="16" xfId="0" applyNumberFormat="1" applyFont="1" applyFill="1" applyBorder="1" applyAlignment="1">
      <alignment horizontal="right"/>
    </xf>
    <xf numFmtId="167" fontId="50" fillId="0" borderId="0" xfId="0" applyNumberFormat="1" applyFont="1" applyFill="1" applyAlignment="1">
      <alignment horizontal="right"/>
    </xf>
    <xf numFmtId="167" fontId="50" fillId="0" borderId="1" xfId="0" applyNumberFormat="1" applyFont="1" applyFill="1" applyBorder="1" applyAlignment="1">
      <alignment horizontal="right"/>
    </xf>
    <xf numFmtId="3" fontId="53" fillId="0" borderId="2" xfId="0" applyNumberFormat="1" applyFont="1" applyFill="1" applyBorder="1" applyAlignment="1">
      <alignment horizontal="right" vertical="center" wrapText="1"/>
    </xf>
    <xf numFmtId="0" fontId="50" fillId="0" borderId="5" xfId="0" applyFont="1" applyFill="1" applyBorder="1" applyAlignment="1">
      <alignment horizontal="left" wrapText="1"/>
    </xf>
    <xf numFmtId="15" fontId="53" fillId="3" borderId="2" xfId="0" applyNumberFormat="1" applyFont="1" applyFill="1" applyBorder="1" applyAlignment="1">
      <alignment horizontal="right" vertical="top"/>
    </xf>
    <xf numFmtId="49" fontId="53" fillId="3" borderId="2" xfId="0" applyNumberFormat="1" applyFont="1" applyFill="1" applyBorder="1" applyAlignment="1">
      <alignment horizontal="right" vertical="top"/>
    </xf>
    <xf numFmtId="15" fontId="53" fillId="0" borderId="2" xfId="0" applyNumberFormat="1" applyFont="1" applyFill="1" applyBorder="1" applyAlignment="1">
      <alignment horizontal="right" vertical="top"/>
    </xf>
    <xf numFmtId="49" fontId="53" fillId="0" borderId="2" xfId="0" applyNumberFormat="1" applyFont="1" applyFill="1" applyBorder="1" applyAlignment="1">
      <alignment horizontal="right" vertical="top"/>
    </xf>
    <xf numFmtId="3" fontId="53" fillId="2" borderId="2" xfId="0" applyNumberFormat="1" applyFont="1" applyFill="1" applyBorder="1" applyAlignment="1">
      <alignment horizontal="right" vertical="top"/>
    </xf>
    <xf numFmtId="0" fontId="34" fillId="0" borderId="0" xfId="0" applyFont="1" applyAlignment="1">
      <alignment horizontal="left" vertical="top" wrapText="1"/>
    </xf>
    <xf numFmtId="0" fontId="0" fillId="2" borderId="0" xfId="0" applyFont="1" applyFill="1" applyBorder="1" applyAlignment="1">
      <alignment horizontal="left" vertical="top" wrapText="1"/>
    </xf>
    <xf numFmtId="0" fontId="39" fillId="2" borderId="0" xfId="0" applyFont="1" applyFill="1" applyBorder="1" applyAlignment="1">
      <alignment horizontal="left" vertical="top" wrapText="1"/>
    </xf>
    <xf numFmtId="0" fontId="0" fillId="0" borderId="0" xfId="0" applyFont="1" applyAlignment="1">
      <alignment horizontal="left" vertical="center" wrapText="1"/>
    </xf>
    <xf numFmtId="0" fontId="41" fillId="0" borderId="0" xfId="0" applyFont="1" applyAlignment="1">
      <alignment horizontal="left" vertical="center" wrapText="1"/>
    </xf>
    <xf numFmtId="0" fontId="57" fillId="0" borderId="0" xfId="0" applyFont="1"/>
    <xf numFmtId="0" fontId="58" fillId="0" borderId="0" xfId="0" applyFont="1"/>
    <xf numFmtId="0" fontId="59" fillId="0" borderId="0" xfId="0" applyFont="1" applyAlignment="1">
      <alignment horizontal="left" vertical="top" wrapText="1"/>
    </xf>
  </cellXfs>
  <cellStyles count="87">
    <cellStyle name="20% - Accent1" xfId="56" builtinId="30" customBuiltin="1"/>
    <cellStyle name="20% - Accent2" xfId="60" builtinId="34" customBuiltin="1"/>
    <cellStyle name="20% - Accent3" xfId="64" builtinId="38" customBuiltin="1"/>
    <cellStyle name="20% - Accent4" xfId="68" builtinId="42" customBuiltin="1"/>
    <cellStyle name="20% - Accent5" xfId="72" builtinId="46" customBuiltin="1"/>
    <cellStyle name="20% - Accent6" xfId="76" builtinId="50" customBuiltin="1"/>
    <cellStyle name="40% - Accent1" xfId="57" builtinId="31" customBuiltin="1"/>
    <cellStyle name="40% - Accent2" xfId="61" builtinId="35" customBuiltin="1"/>
    <cellStyle name="40% - Accent3" xfId="65" builtinId="39" customBuiltin="1"/>
    <cellStyle name="40% - Accent4" xfId="69" builtinId="43" customBuiltin="1"/>
    <cellStyle name="40% - Accent5" xfId="73" builtinId="47" customBuiltin="1"/>
    <cellStyle name="40% - Accent6" xfId="77" builtinId="51" customBuiltin="1"/>
    <cellStyle name="60% - Accent1" xfId="58" builtinId="32" customBuiltin="1"/>
    <cellStyle name="60% - Accent2" xfId="62" builtinId="36" customBuiltin="1"/>
    <cellStyle name="60% - Accent3" xfId="66" builtinId="40" customBuiltin="1"/>
    <cellStyle name="60% - Accent4" xfId="70" builtinId="44" customBuiltin="1"/>
    <cellStyle name="60% - Accent5" xfId="74" builtinId="48" customBuiltin="1"/>
    <cellStyle name="60% - Accent6" xfId="78" builtinId="52" customBuiltin="1"/>
    <cellStyle name="Accent1" xfId="55" builtinId="29" customBuiltin="1"/>
    <cellStyle name="Accent2" xfId="59" builtinId="33" customBuiltin="1"/>
    <cellStyle name="Accent3" xfId="63" builtinId="37" customBuiltin="1"/>
    <cellStyle name="Accent4" xfId="67" builtinId="41" customBuiltin="1"/>
    <cellStyle name="Accent5" xfId="71" builtinId="45" customBuiltin="1"/>
    <cellStyle name="Accent6" xfId="75" builtinId="49" customBuiltin="1"/>
    <cellStyle name="Bad" xfId="45" builtinId="27" customBuiltin="1"/>
    <cellStyle name="Calculation" xfId="49" builtinId="22" customBuiltin="1"/>
    <cellStyle name="Check Cell" xfId="51" builtinId="23" customBuiltin="1"/>
    <cellStyle name="Comma" xfId="38" builtinId="3"/>
    <cellStyle name="Comma 2" xfId="1"/>
    <cellStyle name="Comma 22" xfId="2"/>
    <cellStyle name="Comma 23" xfId="3"/>
    <cellStyle name="Comma 3" xfId="4"/>
    <cellStyle name="Comma 3 2" xfId="5"/>
    <cellStyle name="Comma 3 3" xfId="6"/>
    <cellStyle name="Comma 3 4" xfId="7"/>
    <cellStyle name="Comma 3 5" xfId="8"/>
    <cellStyle name="Comma 3 6" xfId="9"/>
    <cellStyle name="Comma 3 7" xfId="10"/>
    <cellStyle name="Comma 4" xfId="11"/>
    <cellStyle name="Comma 4 2" xfId="12"/>
    <cellStyle name="Comma 4 3" xfId="13"/>
    <cellStyle name="Comma 4 4" xfId="14"/>
    <cellStyle name="Comma 4 5" xfId="15"/>
    <cellStyle name="Comma 4 6" xfId="16"/>
    <cellStyle name="Comma 4 7" xfId="17"/>
    <cellStyle name="Comma 5" xfId="18"/>
    <cellStyle name="Comma 8" xfId="19"/>
    <cellStyle name="Explanatory Text" xfId="53" builtinId="53" customBuiltin="1"/>
    <cellStyle name="Good" xfId="44" builtinId="26" customBuiltin="1"/>
    <cellStyle name="Heading 1" xfId="40" builtinId="16" customBuiltin="1"/>
    <cellStyle name="Heading 2" xfId="41" builtinId="17" customBuiltin="1"/>
    <cellStyle name="Heading 3" xfId="42" builtinId="18" customBuiltin="1"/>
    <cellStyle name="Heading 4" xfId="43" builtinId="19" customBuiltin="1"/>
    <cellStyle name="Hyperlink 2" xfId="20"/>
    <cellStyle name="imabs" xfId="21"/>
    <cellStyle name="imabs 2" xfId="22"/>
    <cellStyle name="imabs_Equity current period vs prev period" xfId="23"/>
    <cellStyle name="Input" xfId="47" builtinId="20" customBuiltin="1"/>
    <cellStyle name="Linked Cell" xfId="50" builtinId="24" customBuiltin="1"/>
    <cellStyle name="Neutral" xfId="46" builtinId="28" customBuiltin="1"/>
    <cellStyle name="Normal" xfId="0" builtinId="0"/>
    <cellStyle name="Normal 2" xfId="24"/>
    <cellStyle name="Normal 2 2" xfId="81"/>
    <cellStyle name="Normal 2 7" xfId="25"/>
    <cellStyle name="Normal 2 8" xfId="26"/>
    <cellStyle name="Normal 3" xfId="79"/>
    <cellStyle name="Normal 3 2" xfId="82"/>
    <cellStyle name="Note 2" xfId="80"/>
    <cellStyle name="Number" xfId="84"/>
    <cellStyle name="Output" xfId="48" builtinId="21" customBuiltin="1"/>
    <cellStyle name="Percent" xfId="37" builtinId="5"/>
    <cellStyle name="Percent 2" xfId="27"/>
    <cellStyle name="Percent 3" xfId="28"/>
    <cellStyle name="Percent 3 2" xfId="29"/>
    <cellStyle name="Percent 3 3" xfId="30"/>
    <cellStyle name="Percent 3 4" xfId="31"/>
    <cellStyle name="Percent 3 5" xfId="32"/>
    <cellStyle name="Percent 3 6" xfId="33"/>
    <cellStyle name="Percent 3 7" xfId="34"/>
    <cellStyle name="Percent 4" xfId="35"/>
    <cellStyle name="Percent 8" xfId="36"/>
    <cellStyle name="Subtotal Numbers" xfId="85"/>
    <cellStyle name="Text" xfId="86"/>
    <cellStyle name="Title" xfId="39" builtinId="15" customBuiltin="1"/>
    <cellStyle name="Total" xfId="54" builtinId="25" customBuiltin="1"/>
    <cellStyle name="Total Numbers" xfId="83"/>
    <cellStyle name="Warning Text" xfId="52" builtinId="11" customBuiltin="1"/>
  </cellStyles>
  <dxfs count="0"/>
  <tableStyles count="0" defaultTableStyle="TableStyleMedium2" defaultPivotStyle="PivotStyleLight16"/>
  <colors>
    <mruColors>
      <color rgb="FFE3EDA5"/>
      <color rgb="FF00A854"/>
      <color rgb="FF00CC66"/>
      <color rgb="FF008E00"/>
      <color rgb="FF00C400"/>
      <color rgb="FFDBE88C"/>
      <color rgb="FFDDEA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593911</xdr:colOff>
      <xdr:row>19</xdr:row>
      <xdr:rowOff>33051</xdr:rowOff>
    </xdr:from>
    <xdr:to>
      <xdr:col>3</xdr:col>
      <xdr:colOff>103676</xdr:colOff>
      <xdr:row>23</xdr:row>
      <xdr:rowOff>131924</xdr:rowOff>
    </xdr:to>
    <xdr:sp macro="" textlink="">
      <xdr:nvSpPr>
        <xdr:cNvPr id="2" name="Abgerundetes Rechteck 13">
          <a:extLst>
            <a:ext uri="{FF2B5EF4-FFF2-40B4-BE49-F238E27FC236}">
              <a16:creationId xmlns:a16="http://schemas.microsoft.com/office/drawing/2014/main" id="{00000000-0008-0000-0000-000002000000}"/>
            </a:ext>
          </a:extLst>
        </xdr:cNvPr>
        <xdr:cNvSpPr/>
      </xdr:nvSpPr>
      <xdr:spPr bwMode="auto">
        <a:xfrm>
          <a:off x="1203511" y="3109626"/>
          <a:ext cx="728965" cy="746573"/>
        </a:xfrm>
        <a:prstGeom prst="roundRect">
          <a:avLst/>
        </a:prstGeom>
        <a:solidFill>
          <a:schemeClr val="accent1"/>
        </a:solidFill>
        <a:ln w="9525" cap="flat" cmpd="sng" algn="ctr">
          <a:solidFill>
            <a:schemeClr val="accent1"/>
          </a:solidFill>
          <a:prstDash val="solid"/>
          <a:round/>
          <a:headEnd type="none" w="med" len="med"/>
          <a:tailEnd type="none" w="med" len="med"/>
        </a:ln>
        <a:effectLst>
          <a:outerShdw blurRad="50800" dist="38100" dir="5400000" algn="t" rotWithShape="0">
            <a:prstClr val="black">
              <a:alpha val="40000"/>
            </a:prstClr>
          </a:outerShdw>
        </a:effectLst>
      </xdr:spPr>
      <xdr:txBody>
        <a:bodyPr wrap="square" lIns="72000" tIns="0" rIns="7200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eaLnBrk="0" hangingPunct="0"/>
          <a:r>
            <a:rPr lang="en-GB" sz="4000" b="1">
              <a:solidFill>
                <a:schemeClr val="bg1"/>
              </a:solidFill>
              <a:latin typeface="Verdana" pitchFamily="34" charset="0"/>
            </a:rPr>
            <a:t>›</a:t>
          </a:r>
        </a:p>
      </xdr:txBody>
    </xdr:sp>
    <xdr:clientData/>
  </xdr:twoCellAnchor>
  <xdr:twoCellAnchor>
    <xdr:from>
      <xdr:col>3</xdr:col>
      <xdr:colOff>226823</xdr:colOff>
      <xdr:row>19</xdr:row>
      <xdr:rowOff>66873</xdr:rowOff>
    </xdr:from>
    <xdr:to>
      <xdr:col>16</xdr:col>
      <xdr:colOff>224118</xdr:colOff>
      <xdr:row>23</xdr:row>
      <xdr:rowOff>104505</xdr:rowOff>
    </xdr:to>
    <xdr:sp macro="" textlink="">
      <xdr:nvSpPr>
        <xdr:cNvPr id="3" name="Title 2">
          <a:extLst>
            <a:ext uri="{FF2B5EF4-FFF2-40B4-BE49-F238E27FC236}">
              <a16:creationId xmlns:a16="http://schemas.microsoft.com/office/drawing/2014/main" id="{00000000-0008-0000-0000-000003000000}"/>
            </a:ext>
          </a:extLst>
        </xdr:cNvPr>
        <xdr:cNvSpPr>
          <a:spLocks noGrp="1"/>
        </xdr:cNvSpPr>
      </xdr:nvSpPr>
      <xdr:spPr>
        <a:xfrm>
          <a:off x="2055623" y="3143448"/>
          <a:ext cx="7922095" cy="685332"/>
        </a:xfrm>
        <a:prstGeom prst="rect">
          <a:avLst/>
        </a:prstGeom>
        <a:noFill/>
      </xdr:spPr>
      <xdr:txBody>
        <a:bodyPr vert="horz" wrap="square" lIns="0" tIns="45720" rIns="0" bIns="45720" rtlCol="0" anchor="ctr">
          <a:noAutofit/>
        </a:bodyPr>
        <a:lstStyle>
          <a:lvl1pPr algn="l" defTabSz="457200" rtl="0" eaLnBrk="1" latinLnBrk="0" hangingPunct="1">
            <a:spcBef>
              <a:spcPct val="0"/>
            </a:spcBef>
            <a:buNone/>
            <a:defRPr lang="en-US" sz="3200" kern="1200" dirty="0">
              <a:solidFill>
                <a:schemeClr val="tx1"/>
              </a:solidFill>
              <a:latin typeface="Verdana" pitchFamily="34" charset="0"/>
              <a:ea typeface="Verdana" pitchFamily="34" charset="0"/>
              <a:cs typeface="Verdana" pitchFamily="34" charset="0"/>
            </a:defRPr>
          </a:lvl1pPr>
        </a:lstStyle>
        <a:p>
          <a:r>
            <a:rPr lang="en-US" sz="3800">
              <a:solidFill>
                <a:schemeClr val="tx2">
                  <a:lumMod val="50000"/>
                </a:schemeClr>
              </a:solidFill>
              <a:latin typeface="+mn-lt"/>
            </a:rPr>
            <a:t>TOMTOM FINANCIAL DATA PACK Q4</a:t>
          </a:r>
          <a:r>
            <a:rPr lang="en-US" sz="3800" baseline="0">
              <a:solidFill>
                <a:schemeClr val="tx2">
                  <a:lumMod val="50000"/>
                </a:schemeClr>
              </a:solidFill>
              <a:latin typeface="+mn-lt"/>
            </a:rPr>
            <a:t> '17</a:t>
          </a:r>
          <a:endParaRPr lang="en-US" sz="3800">
            <a:solidFill>
              <a:schemeClr val="tx2">
                <a:lumMod val="50000"/>
              </a:schemeClr>
            </a:solidFill>
            <a:latin typeface="+mn-lt"/>
          </a:endParaRPr>
        </a:p>
      </xdr:txBody>
    </xdr:sp>
    <xdr:clientData/>
  </xdr:twoCellAnchor>
  <xdr:twoCellAnchor>
    <xdr:from>
      <xdr:col>3</xdr:col>
      <xdr:colOff>259976</xdr:colOff>
      <xdr:row>23</xdr:row>
      <xdr:rowOff>68424</xdr:rowOff>
    </xdr:from>
    <xdr:to>
      <xdr:col>16</xdr:col>
      <xdr:colOff>75797</xdr:colOff>
      <xdr:row>23</xdr:row>
      <xdr:rowOff>68424</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2088776" y="3792699"/>
          <a:ext cx="7740621" cy="0"/>
        </a:xfrm>
        <a:prstGeom prst="line">
          <a:avLst/>
        </a:prstGeom>
        <a:effectLst>
          <a:outerShdw blurRad="40000" dist="50800" dir="5400000" rotWithShape="0">
            <a:srgbClr val="000000">
              <a:alpha val="15000"/>
            </a:srgbClr>
          </a:outerShdw>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12</xdr:col>
      <xdr:colOff>317634</xdr:colOff>
      <xdr:row>2</xdr:row>
      <xdr:rowOff>123984</xdr:rowOff>
    </xdr:from>
    <xdr:to>
      <xdr:col>16</xdr:col>
      <xdr:colOff>359756</xdr:colOff>
      <xdr:row>5</xdr:row>
      <xdr:rowOff>62023</xdr:rowOff>
    </xdr:to>
    <xdr:pic>
      <xdr:nvPicPr>
        <xdr:cNvPr id="5" name="Picture 4" descr="TomTom_RGB_logo.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2834" y="447834"/>
          <a:ext cx="2480522" cy="4238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403412</xdr:colOff>
      <xdr:row>1</xdr:row>
      <xdr:rowOff>147278</xdr:rowOff>
    </xdr:from>
    <xdr:to>
      <xdr:col>7</xdr:col>
      <xdr:colOff>703689</xdr:colOff>
      <xdr:row>2</xdr:row>
      <xdr:rowOff>82759</xdr:rowOff>
    </xdr:to>
    <xdr:pic>
      <xdr:nvPicPr>
        <xdr:cNvPr id="2" name="Picture 1" descr="TomTom_RGB_logo.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72618" y="304160"/>
          <a:ext cx="1073483" cy="1932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255581</xdr:colOff>
      <xdr:row>1</xdr:row>
      <xdr:rowOff>106457</xdr:rowOff>
    </xdr:from>
    <xdr:to>
      <xdr:col>11</xdr:col>
      <xdr:colOff>585540</xdr:colOff>
      <xdr:row>2</xdr:row>
      <xdr:rowOff>43712</xdr:rowOff>
    </xdr:to>
    <xdr:pic>
      <xdr:nvPicPr>
        <xdr:cNvPr id="2" name="Picture 1" descr="TomTom_RGB_logo.pn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29787" y="263339"/>
          <a:ext cx="1080754" cy="1949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132316</xdr:colOff>
      <xdr:row>1</xdr:row>
      <xdr:rowOff>117662</xdr:rowOff>
    </xdr:from>
    <xdr:to>
      <xdr:col>7</xdr:col>
      <xdr:colOff>599078</xdr:colOff>
      <xdr:row>2</xdr:row>
      <xdr:rowOff>53143</xdr:rowOff>
    </xdr:to>
    <xdr:pic>
      <xdr:nvPicPr>
        <xdr:cNvPr id="2" name="Picture 1" descr="TomTom_RGB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5345" y="274544"/>
          <a:ext cx="1071881" cy="193217"/>
        </a:xfrm>
        <a:prstGeom prst="rect">
          <a:avLst/>
        </a:prstGeom>
      </xdr:spPr>
    </xdr:pic>
    <xdr:clientData/>
  </xdr:twoCellAnchor>
  <xdr:twoCellAnchor editAs="oneCell">
    <xdr:from>
      <xdr:col>6</xdr:col>
      <xdr:colOff>132316</xdr:colOff>
      <xdr:row>1</xdr:row>
      <xdr:rowOff>117662</xdr:rowOff>
    </xdr:from>
    <xdr:to>
      <xdr:col>7</xdr:col>
      <xdr:colOff>599078</xdr:colOff>
      <xdr:row>2</xdr:row>
      <xdr:rowOff>53143</xdr:rowOff>
    </xdr:to>
    <xdr:pic>
      <xdr:nvPicPr>
        <xdr:cNvPr id="3" name="Picture 2" descr="TomTom_RGB_logo.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16" y="279587"/>
          <a:ext cx="1076362" cy="1926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300404</xdr:colOff>
      <xdr:row>1</xdr:row>
      <xdr:rowOff>95251</xdr:rowOff>
    </xdr:from>
    <xdr:to>
      <xdr:col>5</xdr:col>
      <xdr:colOff>655109</xdr:colOff>
      <xdr:row>2</xdr:row>
      <xdr:rowOff>30732</xdr:rowOff>
    </xdr:to>
    <xdr:pic>
      <xdr:nvPicPr>
        <xdr:cNvPr id="2" name="Picture 1" descr="TomTom_RGB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9329" y="257176"/>
          <a:ext cx="1069079" cy="1926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311610</xdr:colOff>
      <xdr:row>1</xdr:row>
      <xdr:rowOff>106457</xdr:rowOff>
    </xdr:from>
    <xdr:to>
      <xdr:col>5</xdr:col>
      <xdr:colOff>1387974</xdr:colOff>
      <xdr:row>2</xdr:row>
      <xdr:rowOff>41938</xdr:rowOff>
    </xdr:to>
    <xdr:pic>
      <xdr:nvPicPr>
        <xdr:cNvPr id="2" name="Picture 1" descr="TomTom_RGB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89463" y="263339"/>
          <a:ext cx="1071881" cy="1932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300404</xdr:colOff>
      <xdr:row>1</xdr:row>
      <xdr:rowOff>95251</xdr:rowOff>
    </xdr:from>
    <xdr:to>
      <xdr:col>7</xdr:col>
      <xdr:colOff>655108</xdr:colOff>
      <xdr:row>2</xdr:row>
      <xdr:rowOff>30732</xdr:rowOff>
    </xdr:to>
    <xdr:pic>
      <xdr:nvPicPr>
        <xdr:cNvPr id="2" name="Picture 1" descr="TomTom_RGB_logo.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9329" y="257176"/>
          <a:ext cx="1069079" cy="1926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347383</xdr:colOff>
      <xdr:row>1</xdr:row>
      <xdr:rowOff>100853</xdr:rowOff>
    </xdr:from>
    <xdr:to>
      <xdr:col>5</xdr:col>
      <xdr:colOff>702088</xdr:colOff>
      <xdr:row>2</xdr:row>
      <xdr:rowOff>36334</xdr:rowOff>
    </xdr:to>
    <xdr:pic>
      <xdr:nvPicPr>
        <xdr:cNvPr id="3" name="Picture 2" descr="TomTom_RGB_logo.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58118" y="257735"/>
          <a:ext cx="1071882" cy="1932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311610</xdr:colOff>
      <xdr:row>1</xdr:row>
      <xdr:rowOff>106457</xdr:rowOff>
    </xdr:from>
    <xdr:to>
      <xdr:col>8</xdr:col>
      <xdr:colOff>173256</xdr:colOff>
      <xdr:row>2</xdr:row>
      <xdr:rowOff>41938</xdr:rowOff>
    </xdr:to>
    <xdr:pic>
      <xdr:nvPicPr>
        <xdr:cNvPr id="2" name="Picture 1" descr="TomTom_RGB_logo.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68639" y="263339"/>
          <a:ext cx="1071882" cy="1932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179294</xdr:colOff>
      <xdr:row>1</xdr:row>
      <xdr:rowOff>134471</xdr:rowOff>
    </xdr:from>
    <xdr:to>
      <xdr:col>4</xdr:col>
      <xdr:colOff>1251176</xdr:colOff>
      <xdr:row>2</xdr:row>
      <xdr:rowOff>69952</xdr:rowOff>
    </xdr:to>
    <xdr:pic>
      <xdr:nvPicPr>
        <xdr:cNvPr id="2" name="Picture 1" descr="TomTom_RGB_logo.png">
          <a:extLst>
            <a:ext uri="{FF2B5EF4-FFF2-40B4-BE49-F238E27FC236}">
              <a16:creationId xmlns:a16="http://schemas.microsoft.com/office/drawing/2014/main" id="{9ED4D88E-6C06-46F5-9F31-A352903EC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0" y="291353"/>
          <a:ext cx="1071882" cy="1932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191547</xdr:colOff>
      <xdr:row>1</xdr:row>
      <xdr:rowOff>81644</xdr:rowOff>
    </xdr:from>
    <xdr:to>
      <xdr:col>11</xdr:col>
      <xdr:colOff>505431</xdr:colOff>
      <xdr:row>2</xdr:row>
      <xdr:rowOff>17125</xdr:rowOff>
    </xdr:to>
    <xdr:pic>
      <xdr:nvPicPr>
        <xdr:cNvPr id="2" name="Picture 1" descr="TomTom_RGB_logo.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51083" y="244930"/>
          <a:ext cx="1075883" cy="194016"/>
        </a:xfrm>
        <a:prstGeom prst="rect">
          <a:avLst/>
        </a:prstGeom>
      </xdr:spPr>
    </xdr:pic>
    <xdr:clientData/>
  </xdr:twoCellAnchor>
</xdr:wsDr>
</file>

<file path=xl/theme/theme1.xml><?xml version="1.0" encoding="utf-8"?>
<a:theme xmlns:a="http://schemas.openxmlformats.org/drawingml/2006/main" name="Office Theme">
  <a:themeElements>
    <a:clrScheme name="TomTom NEW">
      <a:dk1>
        <a:srgbClr val="000000"/>
      </a:dk1>
      <a:lt1>
        <a:srgbClr val="FFFFFF"/>
      </a:lt1>
      <a:dk2>
        <a:srgbClr val="A9ABAE"/>
      </a:dk2>
      <a:lt2>
        <a:srgbClr val="FFFFFF"/>
      </a:lt2>
      <a:accent1>
        <a:srgbClr val="BED62F"/>
      </a:accent1>
      <a:accent2>
        <a:srgbClr val="000000"/>
      </a:accent2>
      <a:accent3>
        <a:srgbClr val="A9ABAE"/>
      </a:accent3>
      <a:accent4>
        <a:srgbClr val="FF1400"/>
      </a:accent4>
      <a:accent5>
        <a:srgbClr val="BED62F"/>
      </a:accent5>
      <a:accent6>
        <a:srgbClr val="FF1400"/>
      </a:accent6>
      <a:hlink>
        <a:srgbClr val="A9ABAE"/>
      </a:hlink>
      <a:folHlink>
        <a:srgbClr val="0000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C28:Q43"/>
  <sheetViews>
    <sheetView showGridLines="0" tabSelected="1" zoomScale="55" zoomScaleNormal="55" zoomScaleSheetLayoutView="85" workbookViewId="0"/>
  </sheetViews>
  <sheetFormatPr defaultRowHeight="12.75" x14ac:dyDescent="0.2"/>
  <cols>
    <col min="1" max="16384" width="9.140625" style="434"/>
  </cols>
  <sheetData>
    <row r="28" spans="3:17" x14ac:dyDescent="0.2">
      <c r="C28" s="433"/>
    </row>
    <row r="29" spans="3:17" ht="12.75" customHeight="1" x14ac:dyDescent="0.2">
      <c r="C29" s="435"/>
      <c r="D29" s="435"/>
      <c r="E29" s="435"/>
      <c r="F29" s="435"/>
      <c r="G29" s="435"/>
      <c r="H29" s="435"/>
      <c r="I29" s="435"/>
      <c r="J29" s="435"/>
      <c r="K29" s="435"/>
      <c r="L29" s="435"/>
      <c r="M29" s="435"/>
      <c r="N29" s="435"/>
      <c r="O29" s="435"/>
      <c r="P29" s="435"/>
      <c r="Q29" s="435"/>
    </row>
    <row r="30" spans="3:17" x14ac:dyDescent="0.2">
      <c r="C30" s="435"/>
      <c r="D30" s="435"/>
      <c r="E30" s="435"/>
      <c r="F30" s="435"/>
      <c r="G30" s="435"/>
      <c r="H30" s="435"/>
      <c r="I30" s="435"/>
      <c r="J30" s="435"/>
      <c r="K30" s="435"/>
      <c r="L30" s="435"/>
      <c r="M30" s="435"/>
      <c r="N30" s="435"/>
      <c r="O30" s="435"/>
      <c r="P30" s="435"/>
      <c r="Q30" s="435"/>
    </row>
    <row r="31" spans="3:17" x14ac:dyDescent="0.2">
      <c r="C31" s="435"/>
      <c r="D31" s="435"/>
      <c r="E31" s="435"/>
      <c r="F31" s="435"/>
      <c r="G31" s="435"/>
      <c r="H31" s="435"/>
      <c r="I31" s="435"/>
      <c r="J31" s="435"/>
      <c r="K31" s="435"/>
      <c r="L31" s="435"/>
      <c r="M31" s="435"/>
      <c r="N31" s="435"/>
      <c r="O31" s="435"/>
      <c r="P31" s="435"/>
      <c r="Q31" s="435"/>
    </row>
    <row r="32" spans="3:17" x14ac:dyDescent="0.2">
      <c r="C32" s="435"/>
      <c r="D32" s="435"/>
      <c r="E32" s="435"/>
      <c r="F32" s="435"/>
      <c r="G32" s="435"/>
      <c r="H32" s="435"/>
      <c r="I32" s="435"/>
      <c r="J32" s="435"/>
      <c r="K32" s="435"/>
      <c r="L32" s="435"/>
      <c r="M32" s="435"/>
      <c r="N32" s="435"/>
      <c r="O32" s="435"/>
      <c r="P32" s="435"/>
      <c r="Q32" s="435"/>
    </row>
    <row r="33" spans="3:17" x14ac:dyDescent="0.2">
      <c r="C33" s="435"/>
      <c r="D33" s="435"/>
      <c r="E33" s="435"/>
      <c r="F33" s="435"/>
      <c r="G33" s="435"/>
      <c r="H33" s="435"/>
      <c r="I33" s="435"/>
      <c r="J33" s="435"/>
      <c r="K33" s="435"/>
      <c r="L33" s="435"/>
      <c r="M33" s="435"/>
      <c r="N33" s="435"/>
      <c r="O33" s="435"/>
      <c r="P33" s="435"/>
      <c r="Q33" s="435"/>
    </row>
    <row r="34" spans="3:17" x14ac:dyDescent="0.2">
      <c r="C34" s="435"/>
      <c r="D34" s="435"/>
      <c r="E34" s="435"/>
      <c r="F34" s="435"/>
      <c r="G34" s="435"/>
      <c r="H34" s="435"/>
      <c r="I34" s="435"/>
      <c r="J34" s="435"/>
      <c r="K34" s="435"/>
      <c r="L34" s="435"/>
      <c r="M34" s="435"/>
      <c r="N34" s="435"/>
      <c r="O34" s="435"/>
      <c r="P34" s="435"/>
      <c r="Q34" s="435"/>
    </row>
    <row r="35" spans="3:17" x14ac:dyDescent="0.2">
      <c r="C35" s="435"/>
      <c r="D35" s="435"/>
      <c r="E35" s="435"/>
      <c r="F35" s="435"/>
      <c r="G35" s="435"/>
      <c r="H35" s="435"/>
      <c r="I35" s="435"/>
      <c r="J35" s="435"/>
      <c r="K35" s="435"/>
      <c r="L35" s="435"/>
      <c r="M35" s="435"/>
      <c r="N35" s="435"/>
      <c r="O35" s="435"/>
      <c r="P35" s="435"/>
      <c r="Q35" s="435"/>
    </row>
    <row r="36" spans="3:17" x14ac:dyDescent="0.2">
      <c r="C36" s="435"/>
      <c r="D36" s="435"/>
      <c r="E36" s="435"/>
      <c r="F36" s="435"/>
      <c r="G36" s="435"/>
      <c r="H36" s="435"/>
      <c r="I36" s="435"/>
      <c r="J36" s="435"/>
      <c r="K36" s="435"/>
      <c r="L36" s="435"/>
      <c r="M36" s="435"/>
      <c r="N36" s="435"/>
      <c r="O36" s="435"/>
      <c r="P36" s="435"/>
      <c r="Q36" s="435"/>
    </row>
    <row r="37" spans="3:17" x14ac:dyDescent="0.2">
      <c r="C37" s="435"/>
      <c r="D37" s="435"/>
      <c r="E37" s="435"/>
      <c r="F37" s="435"/>
      <c r="G37" s="435"/>
      <c r="H37" s="435"/>
      <c r="I37" s="435"/>
      <c r="J37" s="435"/>
      <c r="K37" s="435"/>
      <c r="L37" s="435"/>
      <c r="M37" s="435"/>
      <c r="N37" s="435"/>
      <c r="O37" s="435"/>
      <c r="P37" s="435"/>
      <c r="Q37" s="435"/>
    </row>
    <row r="38" spans="3:17" x14ac:dyDescent="0.2">
      <c r="C38" s="435"/>
      <c r="D38" s="435"/>
      <c r="E38" s="435"/>
      <c r="F38" s="435"/>
      <c r="G38" s="435"/>
      <c r="H38" s="435"/>
      <c r="I38" s="435"/>
      <c r="J38" s="435"/>
      <c r="K38" s="435"/>
      <c r="L38" s="435"/>
      <c r="M38" s="435"/>
      <c r="N38" s="435"/>
      <c r="O38" s="435"/>
      <c r="P38" s="435"/>
      <c r="Q38" s="435"/>
    </row>
    <row r="39" spans="3:17" x14ac:dyDescent="0.2">
      <c r="C39" s="435"/>
      <c r="D39" s="435"/>
      <c r="E39" s="435"/>
      <c r="F39" s="435"/>
      <c r="G39" s="435"/>
      <c r="H39" s="435"/>
      <c r="I39" s="435"/>
      <c r="J39" s="435"/>
      <c r="K39" s="435"/>
      <c r="L39" s="435"/>
      <c r="M39" s="435"/>
      <c r="N39" s="435"/>
      <c r="O39" s="435"/>
      <c r="P39" s="435"/>
      <c r="Q39" s="435"/>
    </row>
    <row r="40" spans="3:17" x14ac:dyDescent="0.2">
      <c r="C40" s="435"/>
      <c r="D40" s="435"/>
      <c r="E40" s="435"/>
      <c r="F40" s="435"/>
      <c r="G40" s="435"/>
      <c r="H40" s="435"/>
      <c r="I40" s="435"/>
      <c r="J40" s="435"/>
      <c r="K40" s="435"/>
      <c r="L40" s="435"/>
      <c r="M40" s="435"/>
      <c r="N40" s="435"/>
      <c r="O40" s="435"/>
      <c r="P40" s="435"/>
      <c r="Q40" s="435"/>
    </row>
    <row r="41" spans="3:17" x14ac:dyDescent="0.2">
      <c r="C41" s="435"/>
      <c r="D41" s="435"/>
      <c r="E41" s="435"/>
      <c r="F41" s="435"/>
      <c r="G41" s="435"/>
      <c r="H41" s="435"/>
      <c r="I41" s="435"/>
      <c r="J41" s="435"/>
      <c r="K41" s="435"/>
      <c r="L41" s="435"/>
      <c r="M41" s="435"/>
      <c r="N41" s="435"/>
      <c r="O41" s="435"/>
      <c r="P41" s="435"/>
      <c r="Q41" s="435"/>
    </row>
    <row r="42" spans="3:17" x14ac:dyDescent="0.2">
      <c r="C42" s="435"/>
      <c r="D42" s="435"/>
      <c r="E42" s="435"/>
      <c r="F42" s="435"/>
      <c r="G42" s="435"/>
      <c r="H42" s="435"/>
      <c r="I42" s="435"/>
      <c r="J42" s="435"/>
      <c r="K42" s="435"/>
      <c r="L42" s="435"/>
      <c r="M42" s="435"/>
      <c r="N42" s="435"/>
      <c r="O42" s="435"/>
      <c r="P42" s="435"/>
      <c r="Q42" s="435"/>
    </row>
    <row r="43" spans="3:17" x14ac:dyDescent="0.2">
      <c r="C43" s="435"/>
      <c r="D43" s="435"/>
      <c r="E43" s="435"/>
      <c r="F43" s="435"/>
      <c r="G43" s="435"/>
      <c r="H43" s="435"/>
      <c r="I43" s="435"/>
      <c r="J43" s="435"/>
      <c r="K43" s="435"/>
      <c r="L43" s="435"/>
      <c r="M43" s="435"/>
      <c r="N43" s="435"/>
      <c r="O43" s="435"/>
      <c r="P43" s="435"/>
      <c r="Q43" s="435"/>
    </row>
  </sheetData>
  <mergeCells count="1">
    <mergeCell ref="C29:Q43"/>
  </mergeCells>
  <pageMargins left="0.70866141732283472" right="0.70866141732283472" top="0.74803149606299213" bottom="0.74803149606299213" header="0.31496062992125984" footer="0.31496062992125984"/>
  <pageSetup paperSize="9" scale="86" orientation="landscape" horizontalDpi="300" verticalDpi="300"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H39"/>
  <sheetViews>
    <sheetView showGridLines="0" zoomScale="70" zoomScaleNormal="70" zoomScaleSheetLayoutView="100" workbookViewId="0"/>
  </sheetViews>
  <sheetFormatPr defaultRowHeight="12.75" x14ac:dyDescent="0.2"/>
  <cols>
    <col min="2" max="2" width="47.5703125" customWidth="1"/>
    <col min="3" max="8" width="11.5703125" customWidth="1"/>
  </cols>
  <sheetData>
    <row r="1" spans="2:8" x14ac:dyDescent="0.2">
      <c r="B1" s="1"/>
      <c r="C1" s="1"/>
      <c r="D1" s="1"/>
      <c r="E1" s="1"/>
      <c r="F1" s="1"/>
      <c r="G1" s="1"/>
      <c r="H1" s="1"/>
    </row>
    <row r="2" spans="2:8" ht="20.25" x14ac:dyDescent="0.3">
      <c r="B2" s="14" t="s">
        <v>76</v>
      </c>
      <c r="C2" s="1"/>
      <c r="D2" s="1"/>
      <c r="E2" s="1"/>
      <c r="F2" s="1"/>
      <c r="G2" s="1"/>
      <c r="H2" s="1"/>
    </row>
    <row r="3" spans="2:8" x14ac:dyDescent="0.2">
      <c r="B3" s="13" t="s">
        <v>137</v>
      </c>
      <c r="C3" s="1"/>
      <c r="D3" s="1"/>
      <c r="E3" s="1"/>
      <c r="F3" s="1"/>
      <c r="G3" s="1"/>
      <c r="H3" s="1"/>
    </row>
    <row r="4" spans="2:8" ht="13.5" thickBot="1" x14ac:dyDescent="0.25">
      <c r="B4" s="2"/>
      <c r="C4" s="1"/>
      <c r="D4" s="1"/>
      <c r="E4" s="1"/>
      <c r="F4" s="1"/>
      <c r="G4" s="1"/>
      <c r="H4" s="1"/>
    </row>
    <row r="5" spans="2:8" s="4" customFormat="1" ht="24.75" customHeight="1" thickBot="1" x14ac:dyDescent="0.25">
      <c r="B5" s="62" t="s">
        <v>57</v>
      </c>
      <c r="C5" s="54">
        <v>42643</v>
      </c>
      <c r="D5" s="54">
        <v>42735</v>
      </c>
      <c r="E5" s="54">
        <v>42825</v>
      </c>
      <c r="F5" s="54">
        <v>42916</v>
      </c>
      <c r="G5" s="54">
        <v>43008</v>
      </c>
      <c r="H5" s="55">
        <v>43100</v>
      </c>
    </row>
    <row r="6" spans="2:8" x14ac:dyDescent="0.2">
      <c r="B6" s="31" t="s">
        <v>144</v>
      </c>
      <c r="C6" s="32"/>
      <c r="D6" s="32"/>
      <c r="E6" s="32"/>
      <c r="F6" s="32"/>
      <c r="G6" s="32"/>
      <c r="H6" s="33"/>
    </row>
    <row r="7" spans="2:8" x14ac:dyDescent="0.2">
      <c r="B7" s="7" t="s">
        <v>145</v>
      </c>
      <c r="C7" s="11"/>
      <c r="D7" s="11"/>
      <c r="E7" s="11"/>
      <c r="F7" s="11"/>
      <c r="G7" s="11"/>
      <c r="H7" s="12"/>
    </row>
    <row r="8" spans="2:8" x14ac:dyDescent="0.2">
      <c r="B8" s="17" t="s">
        <v>77</v>
      </c>
      <c r="C8" s="19">
        <v>400770</v>
      </c>
      <c r="D8" s="19">
        <v>400318</v>
      </c>
      <c r="E8" s="19">
        <v>423577</v>
      </c>
      <c r="F8" s="19">
        <v>254899</v>
      </c>
      <c r="G8" s="19">
        <v>254525</v>
      </c>
      <c r="H8" s="20">
        <f>'3. Cons Balance Sheet'!E6</f>
        <v>256319</v>
      </c>
    </row>
    <row r="9" spans="2:8" x14ac:dyDescent="0.2">
      <c r="B9" s="17" t="s">
        <v>78</v>
      </c>
      <c r="C9" s="19">
        <v>807112</v>
      </c>
      <c r="D9" s="19">
        <v>795771</v>
      </c>
      <c r="E9" s="19">
        <v>797955</v>
      </c>
      <c r="F9" s="19">
        <v>795196</v>
      </c>
      <c r="G9" s="19">
        <v>787726</v>
      </c>
      <c r="H9" s="20">
        <f>'3. Cons Balance Sheet'!E7</f>
        <v>752952</v>
      </c>
    </row>
    <row r="10" spans="2:8" x14ac:dyDescent="0.2">
      <c r="B10" s="29" t="s">
        <v>146</v>
      </c>
      <c r="C10" s="15">
        <v>51818</v>
      </c>
      <c r="D10" s="15">
        <v>56385</v>
      </c>
      <c r="E10" s="15">
        <v>53359</v>
      </c>
      <c r="F10" s="15">
        <v>51929</v>
      </c>
      <c r="G10" s="15">
        <v>49092</v>
      </c>
      <c r="H10" s="16">
        <f>SUM('3. Cons Balance Sheet'!E8:E10)</f>
        <v>45297</v>
      </c>
    </row>
    <row r="11" spans="2:8" ht="13.5" thickBot="1" x14ac:dyDescent="0.25">
      <c r="B11" s="8" t="s">
        <v>82</v>
      </c>
      <c r="C11" s="9">
        <v>1259700</v>
      </c>
      <c r="D11" s="9">
        <v>1252474</v>
      </c>
      <c r="E11" s="9">
        <v>1274891</v>
      </c>
      <c r="F11" s="9">
        <v>1102024</v>
      </c>
      <c r="G11" s="9">
        <v>1091343</v>
      </c>
      <c r="H11" s="10">
        <f>'3. Cons Balance Sheet'!E11</f>
        <v>1054568</v>
      </c>
    </row>
    <row r="12" spans="2:8" x14ac:dyDescent="0.2">
      <c r="B12" s="18"/>
      <c r="C12" s="19"/>
      <c r="D12" s="19"/>
      <c r="E12" s="19"/>
      <c r="F12" s="19"/>
      <c r="G12" s="19"/>
      <c r="H12" s="20"/>
    </row>
    <row r="13" spans="2:8" x14ac:dyDescent="0.2">
      <c r="B13" s="18" t="s">
        <v>147</v>
      </c>
      <c r="C13" s="19"/>
      <c r="D13" s="19"/>
      <c r="E13" s="19"/>
      <c r="F13" s="19"/>
      <c r="G13" s="19"/>
      <c r="H13" s="20"/>
    </row>
    <row r="14" spans="2:8" x14ac:dyDescent="0.2">
      <c r="B14" s="17" t="s">
        <v>83</v>
      </c>
      <c r="C14" s="19">
        <v>60933</v>
      </c>
      <c r="D14" s="19">
        <v>54078</v>
      </c>
      <c r="E14" s="19">
        <v>62556</v>
      </c>
      <c r="F14" s="19">
        <v>54301</v>
      </c>
      <c r="G14" s="19">
        <v>53141</v>
      </c>
      <c r="H14" s="20">
        <f>'3. Cons Balance Sheet'!E13</f>
        <v>31609</v>
      </c>
    </row>
    <row r="15" spans="2:8" x14ac:dyDescent="0.2">
      <c r="B15" s="17" t="s">
        <v>148</v>
      </c>
      <c r="C15" s="19">
        <v>219161</v>
      </c>
      <c r="D15" s="19">
        <v>179749</v>
      </c>
      <c r="E15" s="19">
        <v>188407</v>
      </c>
      <c r="F15" s="19">
        <v>216069</v>
      </c>
      <c r="G15" s="19">
        <v>226850</v>
      </c>
      <c r="H15" s="20">
        <f>SUM('3. Cons Balance Sheet'!E14:E16)</f>
        <v>167368</v>
      </c>
    </row>
    <row r="16" spans="2:8" x14ac:dyDescent="0.2">
      <c r="B16" s="29" t="s">
        <v>87</v>
      </c>
      <c r="C16" s="15">
        <v>129262</v>
      </c>
      <c r="D16" s="15">
        <v>142527</v>
      </c>
      <c r="E16" s="15">
        <v>84427</v>
      </c>
      <c r="F16" s="15">
        <v>85041</v>
      </c>
      <c r="G16" s="15">
        <v>105220</v>
      </c>
      <c r="H16" s="16">
        <f>'3. Cons Balance Sheet'!E17</f>
        <v>120850</v>
      </c>
    </row>
    <row r="17" spans="2:8" ht="13.5" thickBot="1" x14ac:dyDescent="0.25">
      <c r="B17" s="8" t="s">
        <v>88</v>
      </c>
      <c r="C17" s="9">
        <v>409356</v>
      </c>
      <c r="D17" s="9">
        <v>376354</v>
      </c>
      <c r="E17" s="9">
        <v>335390</v>
      </c>
      <c r="F17" s="9">
        <v>355411</v>
      </c>
      <c r="G17" s="9">
        <v>385211</v>
      </c>
      <c r="H17" s="10">
        <f>'3. Cons Balance Sheet'!E18</f>
        <v>319827</v>
      </c>
    </row>
    <row r="18" spans="2:8" x14ac:dyDescent="0.2">
      <c r="B18" s="18"/>
      <c r="C18" s="19"/>
      <c r="D18" s="19"/>
      <c r="E18" s="19"/>
      <c r="F18" s="19"/>
      <c r="G18" s="19"/>
      <c r="H18" s="20"/>
    </row>
    <row r="19" spans="2:8" x14ac:dyDescent="0.2">
      <c r="B19" s="47" t="s">
        <v>89</v>
      </c>
      <c r="C19" s="56">
        <v>1669056</v>
      </c>
      <c r="D19" s="56">
        <v>1628828</v>
      </c>
      <c r="E19" s="56">
        <v>1610281</v>
      </c>
      <c r="F19" s="56">
        <v>1457435</v>
      </c>
      <c r="G19" s="56">
        <v>1476554</v>
      </c>
      <c r="H19" s="39">
        <f>'3. Cons Balance Sheet'!E20</f>
        <v>1374395</v>
      </c>
    </row>
    <row r="20" spans="2:8" x14ac:dyDescent="0.2">
      <c r="B20" s="57"/>
      <c r="C20" s="11"/>
      <c r="D20" s="11"/>
      <c r="E20" s="11"/>
      <c r="F20" s="11"/>
      <c r="G20" s="11"/>
      <c r="H20" s="12"/>
    </row>
    <row r="21" spans="2:8" x14ac:dyDescent="0.2">
      <c r="B21" s="58" t="s">
        <v>149</v>
      </c>
      <c r="C21" s="15"/>
      <c r="D21" s="15"/>
      <c r="E21" s="15"/>
      <c r="F21" s="15"/>
      <c r="G21" s="15"/>
      <c r="H21" s="16"/>
    </row>
    <row r="22" spans="2:8" ht="13.5" thickBot="1" x14ac:dyDescent="0.25">
      <c r="B22" s="8" t="s">
        <v>96</v>
      </c>
      <c r="C22" s="9">
        <v>988967</v>
      </c>
      <c r="D22" s="9">
        <v>996737</v>
      </c>
      <c r="E22" s="9">
        <v>998346</v>
      </c>
      <c r="F22" s="9">
        <v>843151</v>
      </c>
      <c r="G22" s="9">
        <v>831642</v>
      </c>
      <c r="H22" s="10">
        <f>'3. Cons Balance Sheet'!E29</f>
        <v>754702</v>
      </c>
    </row>
    <row r="23" spans="2:8" x14ac:dyDescent="0.2">
      <c r="B23" s="18"/>
      <c r="C23" s="19"/>
      <c r="D23" s="19"/>
      <c r="E23" s="19"/>
      <c r="F23" s="19"/>
      <c r="G23" s="19"/>
      <c r="H23" s="20"/>
    </row>
    <row r="24" spans="2:8" x14ac:dyDescent="0.2">
      <c r="B24" s="17" t="s">
        <v>98</v>
      </c>
      <c r="C24" s="19">
        <v>96688</v>
      </c>
      <c r="D24" s="19">
        <v>97282</v>
      </c>
      <c r="E24" s="19">
        <v>95260</v>
      </c>
      <c r="F24" s="19">
        <v>95821</v>
      </c>
      <c r="G24" s="19">
        <v>93305</v>
      </c>
      <c r="H24" s="20">
        <f>'3. Cons Balance Sheet'!E32</f>
        <v>95602</v>
      </c>
    </row>
    <row r="25" spans="2:8" x14ac:dyDescent="0.2">
      <c r="B25" s="17" t="s">
        <v>97</v>
      </c>
      <c r="C25" s="19">
        <v>47503</v>
      </c>
      <c r="D25" s="19">
        <v>9586</v>
      </c>
      <c r="E25" s="19">
        <v>4669</v>
      </c>
      <c r="F25" s="19">
        <v>2752</v>
      </c>
      <c r="G25" s="19">
        <v>2835</v>
      </c>
      <c r="H25" s="20">
        <v>0</v>
      </c>
    </row>
    <row r="26" spans="2:8" x14ac:dyDescent="0.2">
      <c r="B26" s="17" t="s">
        <v>99</v>
      </c>
      <c r="C26" s="19">
        <v>62100</v>
      </c>
      <c r="D26" s="19">
        <v>90816</v>
      </c>
      <c r="E26" s="19">
        <v>84691</v>
      </c>
      <c r="F26" s="19">
        <v>81137</v>
      </c>
      <c r="G26" s="19">
        <v>90027</v>
      </c>
      <c r="H26" s="20">
        <f>'3. Cons Balance Sheet'!E33+'3. Cons Balance Sheet'!E40</f>
        <v>80900</v>
      </c>
    </row>
    <row r="27" spans="2:8" x14ac:dyDescent="0.2">
      <c r="B27" s="17" t="s">
        <v>102</v>
      </c>
      <c r="C27" s="19">
        <v>93581</v>
      </c>
      <c r="D27" s="19">
        <v>76630</v>
      </c>
      <c r="E27" s="19">
        <v>73845</v>
      </c>
      <c r="F27" s="19">
        <v>75288</v>
      </c>
      <c r="G27" s="19">
        <v>64510</v>
      </c>
      <c r="H27" s="20">
        <f>'3. Cons Balance Sheet'!E37</f>
        <v>51441</v>
      </c>
    </row>
    <row r="28" spans="2:8" x14ac:dyDescent="0.2">
      <c r="B28" s="17" t="s">
        <v>100</v>
      </c>
      <c r="C28" s="19">
        <v>205548</v>
      </c>
      <c r="D28" s="19">
        <v>204407</v>
      </c>
      <c r="E28" s="19">
        <v>210713</v>
      </c>
      <c r="F28" s="19">
        <v>220118</v>
      </c>
      <c r="G28" s="19">
        <v>240211</v>
      </c>
      <c r="H28" s="20">
        <f>'3. Cons Balance Sheet'!E34+'3. Cons Balance Sheet'!E41</f>
        <v>243631</v>
      </c>
    </row>
    <row r="29" spans="2:8" x14ac:dyDescent="0.2">
      <c r="B29" s="29" t="s">
        <v>104</v>
      </c>
      <c r="C29" s="15">
        <v>174669</v>
      </c>
      <c r="D29" s="15">
        <v>153370</v>
      </c>
      <c r="E29" s="15">
        <v>142757</v>
      </c>
      <c r="F29" s="15">
        <v>139168</v>
      </c>
      <c r="G29" s="15">
        <v>154024</v>
      </c>
      <c r="H29" s="16">
        <f>SUM('3. Cons Balance Sheet'!E39,'3. Cons Balance Sheet'!E42+'3. Cons Balance Sheet'!E38)</f>
        <v>148119</v>
      </c>
    </row>
    <row r="30" spans="2:8" ht="13.5" thickBot="1" x14ac:dyDescent="0.25">
      <c r="B30" s="8" t="s">
        <v>151</v>
      </c>
      <c r="C30" s="9">
        <v>680089</v>
      </c>
      <c r="D30" s="9">
        <v>632091</v>
      </c>
      <c r="E30" s="9">
        <v>611935</v>
      </c>
      <c r="F30" s="9">
        <v>614284</v>
      </c>
      <c r="G30" s="9">
        <v>644912</v>
      </c>
      <c r="H30" s="10">
        <f>SUM(H24:H29)</f>
        <v>619693</v>
      </c>
    </row>
    <row r="31" spans="2:8" x14ac:dyDescent="0.2">
      <c r="B31" s="18"/>
      <c r="C31" s="19"/>
      <c r="D31" s="19"/>
      <c r="E31" s="19"/>
      <c r="F31" s="19"/>
      <c r="G31" s="19"/>
      <c r="H31" s="20"/>
    </row>
    <row r="32" spans="2:8" x14ac:dyDescent="0.2">
      <c r="B32" s="47" t="s">
        <v>106</v>
      </c>
      <c r="C32" s="56">
        <v>1669056</v>
      </c>
      <c r="D32" s="56">
        <v>1628828</v>
      </c>
      <c r="E32" s="56">
        <v>1610281</v>
      </c>
      <c r="F32" s="56">
        <v>1457435</v>
      </c>
      <c r="G32" s="56">
        <v>1476554</v>
      </c>
      <c r="H32" s="39">
        <f>'3. Cons Balance Sheet'!E45</f>
        <v>1374395</v>
      </c>
    </row>
    <row r="33" spans="2:8" x14ac:dyDescent="0.2">
      <c r="B33" s="1"/>
      <c r="C33" s="1"/>
      <c r="D33" s="1"/>
      <c r="E33" s="1"/>
      <c r="F33" s="1"/>
      <c r="G33" s="1"/>
      <c r="H33" s="20"/>
    </row>
    <row r="34" spans="2:8" x14ac:dyDescent="0.2">
      <c r="B34" s="3" t="s">
        <v>152</v>
      </c>
      <c r="C34" s="97">
        <v>81262</v>
      </c>
      <c r="D34" s="97">
        <v>132527</v>
      </c>
      <c r="E34" s="97">
        <v>79047</v>
      </c>
      <c r="F34" s="97">
        <v>82041</v>
      </c>
      <c r="G34" s="97">
        <v>102220</v>
      </c>
      <c r="H34" s="98">
        <v>120850</v>
      </c>
    </row>
    <row r="36" spans="2:8" x14ac:dyDescent="0.2">
      <c r="C36" s="67"/>
      <c r="D36" s="67"/>
      <c r="E36" s="67"/>
      <c r="F36" s="67"/>
      <c r="G36" s="67"/>
      <c r="H36" s="67"/>
    </row>
    <row r="37" spans="2:8" x14ac:dyDescent="0.2">
      <c r="C37" s="67"/>
      <c r="D37" s="67"/>
      <c r="E37" s="67"/>
      <c r="F37" s="67"/>
      <c r="G37" s="67"/>
      <c r="H37" s="67"/>
    </row>
    <row r="38" spans="2:8" x14ac:dyDescent="0.2">
      <c r="C38" s="67"/>
      <c r="D38" s="67"/>
      <c r="E38" s="67"/>
      <c r="F38" s="67"/>
      <c r="G38" s="67"/>
      <c r="H38" s="67"/>
    </row>
    <row r="39" spans="2:8" x14ac:dyDescent="0.2">
      <c r="C39" s="67"/>
      <c r="D39" s="67"/>
      <c r="E39" s="67"/>
      <c r="F39" s="67"/>
      <c r="G39" s="67"/>
      <c r="H39" s="67"/>
    </row>
  </sheetData>
  <pageMargins left="0.70866141732283472" right="0.70866141732283472" top="0.74803149606299213" bottom="0.74803149606299213" header="0.31496062992125984" footer="0.31496062992125984"/>
  <pageSetup paperSize="9" orientation="landscape"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ignoredErrors>
    <ignoredError sqref="H10 H15"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L37"/>
  <sheetViews>
    <sheetView showGridLines="0" zoomScale="85" zoomScaleNormal="85" zoomScaleSheetLayoutView="70" workbookViewId="0"/>
  </sheetViews>
  <sheetFormatPr defaultRowHeight="12.75" x14ac:dyDescent="0.2"/>
  <cols>
    <col min="1" max="1" width="9.140625" style="222"/>
    <col min="2" max="2" width="57" style="222" customWidth="1"/>
    <col min="3" max="8" width="10.7109375" style="222" customWidth="1"/>
    <col min="9" max="9" width="2.140625" style="222" customWidth="1"/>
    <col min="10" max="10" width="9.140625" style="222"/>
    <col min="11" max="11" width="2.140625" style="222" customWidth="1"/>
    <col min="12" max="16384" width="9.140625" style="222"/>
  </cols>
  <sheetData>
    <row r="1" spans="2:12" x14ac:dyDescent="0.2">
      <c r="B1" s="221"/>
      <c r="C1" s="221"/>
      <c r="D1" s="221"/>
      <c r="E1" s="221"/>
      <c r="F1" s="221"/>
      <c r="G1" s="221"/>
      <c r="H1" s="221"/>
    </row>
    <row r="2" spans="2:12" ht="20.25" x14ac:dyDescent="0.3">
      <c r="B2" s="223" t="s">
        <v>107</v>
      </c>
      <c r="C2" s="221"/>
      <c r="D2" s="221"/>
      <c r="E2" s="221"/>
      <c r="F2" s="221"/>
      <c r="G2" s="221"/>
      <c r="H2" s="221"/>
    </row>
    <row r="3" spans="2:12" x14ac:dyDescent="0.2">
      <c r="B3" s="224" t="s">
        <v>137</v>
      </c>
      <c r="C3" s="221"/>
      <c r="D3" s="221"/>
      <c r="E3" s="221"/>
      <c r="F3" s="221"/>
      <c r="G3" s="221"/>
      <c r="H3" s="221"/>
    </row>
    <row r="4" spans="2:12" ht="13.5" thickBot="1" x14ac:dyDescent="0.25">
      <c r="B4" s="225"/>
      <c r="C4" s="221"/>
      <c r="D4" s="221"/>
      <c r="E4" s="221"/>
      <c r="F4" s="221"/>
      <c r="G4" s="221"/>
      <c r="H4" s="221"/>
    </row>
    <row r="5" spans="2:12" s="229" customFormat="1" ht="24.75" customHeight="1" thickBot="1" x14ac:dyDescent="0.25">
      <c r="B5" s="226" t="s">
        <v>57</v>
      </c>
      <c r="C5" s="227" t="s">
        <v>153</v>
      </c>
      <c r="D5" s="227" t="s">
        <v>2</v>
      </c>
      <c r="E5" s="227" t="s">
        <v>163</v>
      </c>
      <c r="F5" s="227" t="s">
        <v>162</v>
      </c>
      <c r="G5" s="227" t="s">
        <v>161</v>
      </c>
      <c r="H5" s="228" t="s">
        <v>160</v>
      </c>
      <c r="J5" s="230" t="s">
        <v>159</v>
      </c>
      <c r="L5" s="231" t="s">
        <v>3</v>
      </c>
    </row>
    <row r="6" spans="2:12" x14ac:dyDescent="0.2">
      <c r="B6" s="232" t="s">
        <v>108</v>
      </c>
      <c r="C6" s="233">
        <v>953</v>
      </c>
      <c r="D6" s="233">
        <v>-498</v>
      </c>
      <c r="E6" s="233">
        <v>-4853</v>
      </c>
      <c r="F6" s="233">
        <v>-159501</v>
      </c>
      <c r="G6" s="233">
        <v>-6008</v>
      </c>
      <c r="H6" s="234">
        <f>'4. Cons Stat of CF'!E6</f>
        <v>-29483</v>
      </c>
      <c r="J6" s="235">
        <f>'4. Cons Stat of CF'!G6</f>
        <v>-199845</v>
      </c>
      <c r="L6" s="236">
        <v>8894</v>
      </c>
    </row>
    <row r="7" spans="2:12" x14ac:dyDescent="0.2">
      <c r="B7" s="232" t="s">
        <v>154</v>
      </c>
      <c r="C7" s="233">
        <v>-1960</v>
      </c>
      <c r="D7" s="233">
        <v>2794</v>
      </c>
      <c r="E7" s="233">
        <v>1916</v>
      </c>
      <c r="F7" s="233">
        <v>-1519</v>
      </c>
      <c r="G7" s="233">
        <v>-3315</v>
      </c>
      <c r="H7" s="234">
        <f>'4. Cons Stat of CF'!E8</f>
        <v>615</v>
      </c>
      <c r="J7" s="237">
        <f>'4. Cons Stat of CF'!G8</f>
        <v>-2303</v>
      </c>
      <c r="L7" s="238">
        <v>1235</v>
      </c>
    </row>
    <row r="8" spans="2:12" x14ac:dyDescent="0.2">
      <c r="B8" s="232" t="s">
        <v>110</v>
      </c>
      <c r="C8" s="233">
        <v>32140</v>
      </c>
      <c r="D8" s="233">
        <v>39052</v>
      </c>
      <c r="E8" s="233">
        <v>32808</v>
      </c>
      <c r="F8" s="233">
        <v>204742</v>
      </c>
      <c r="G8" s="233">
        <v>37177</v>
      </c>
      <c r="H8" s="234">
        <f>'4. Cons Stat of CF'!E9</f>
        <v>66276</v>
      </c>
      <c r="J8" s="237">
        <f>'4. Cons Stat of CF'!G9</f>
        <v>341003</v>
      </c>
      <c r="L8" s="238">
        <v>132003</v>
      </c>
    </row>
    <row r="9" spans="2:12" x14ac:dyDescent="0.2">
      <c r="B9" s="232" t="s">
        <v>155</v>
      </c>
      <c r="C9" s="233">
        <v>-1606</v>
      </c>
      <c r="D9" s="233">
        <v>11008</v>
      </c>
      <c r="E9" s="233">
        <v>-3534</v>
      </c>
      <c r="F9" s="233">
        <v>-334</v>
      </c>
      <c r="G9" s="233">
        <v>13821</v>
      </c>
      <c r="H9" s="234">
        <f>SUM('4. Cons Stat of CF'!E10:E11)</f>
        <v>2939</v>
      </c>
      <c r="J9" s="237">
        <f>'4. Cons Stat of CF'!G10+'4. Cons Stat of CF'!G11</f>
        <v>12892</v>
      </c>
      <c r="L9" s="238">
        <v>12924</v>
      </c>
    </row>
    <row r="10" spans="2:12" ht="14.25" x14ac:dyDescent="0.2">
      <c r="B10" s="239" t="s">
        <v>156</v>
      </c>
      <c r="C10" s="240">
        <v>31228</v>
      </c>
      <c r="D10" s="241">
        <v>26568</v>
      </c>
      <c r="E10" s="241">
        <v>-25993</v>
      </c>
      <c r="F10" s="241">
        <v>-11324</v>
      </c>
      <c r="G10" s="241">
        <v>9704</v>
      </c>
      <c r="H10" s="242">
        <f>'4. Cons Stat of CF'!E13+'4. Cons Stat of CF'!E14+'4. Cons Stat of CF'!E15</f>
        <v>58011</v>
      </c>
      <c r="J10" s="243">
        <f>'4. Cons Stat of CF'!G13+'4. Cons Stat of CF'!G14+'4. Cons Stat of CF'!G15</f>
        <v>30398</v>
      </c>
      <c r="L10" s="240">
        <v>3065</v>
      </c>
    </row>
    <row r="11" spans="2:12" ht="13.5" thickBot="1" x14ac:dyDescent="0.25">
      <c r="B11" s="244" t="s">
        <v>117</v>
      </c>
      <c r="C11" s="245">
        <v>60755</v>
      </c>
      <c r="D11" s="246">
        <v>78924</v>
      </c>
      <c r="E11" s="246">
        <v>344</v>
      </c>
      <c r="F11" s="246">
        <v>32064</v>
      </c>
      <c r="G11" s="246">
        <v>51379</v>
      </c>
      <c r="H11" s="247">
        <f>'4. Cons Stat of CF'!E16</f>
        <v>98358</v>
      </c>
      <c r="J11" s="248">
        <f>'4. Cons Stat of CF'!G16</f>
        <v>182145</v>
      </c>
      <c r="L11" s="245">
        <v>158121</v>
      </c>
    </row>
    <row r="12" spans="2:12" x14ac:dyDescent="0.2">
      <c r="B12" s="249"/>
      <c r="C12" s="233"/>
      <c r="D12" s="250"/>
      <c r="E12" s="250"/>
      <c r="F12" s="250"/>
      <c r="G12" s="250"/>
      <c r="H12" s="234"/>
      <c r="J12" s="251"/>
      <c r="L12" s="233"/>
    </row>
    <row r="13" spans="2:12" x14ac:dyDescent="0.2">
      <c r="B13" s="232" t="s">
        <v>118</v>
      </c>
      <c r="C13" s="250">
        <v>42</v>
      </c>
      <c r="D13" s="250">
        <v>57</v>
      </c>
      <c r="E13" s="250">
        <v>107</v>
      </c>
      <c r="F13" s="250">
        <v>44</v>
      </c>
      <c r="G13" s="250">
        <v>48</v>
      </c>
      <c r="H13" s="234">
        <f>'4. Cons Stat of CF'!E18</f>
        <v>59</v>
      </c>
      <c r="J13" s="237">
        <f>'4. Cons Stat of CF'!G18</f>
        <v>258</v>
      </c>
      <c r="L13" s="238">
        <v>185</v>
      </c>
    </row>
    <row r="14" spans="2:12" x14ac:dyDescent="0.2">
      <c r="B14" s="232" t="s">
        <v>119</v>
      </c>
      <c r="C14" s="250">
        <v>-364</v>
      </c>
      <c r="D14" s="250">
        <v>-261</v>
      </c>
      <c r="E14" s="250">
        <v>-200</v>
      </c>
      <c r="F14" s="250">
        <v>-276</v>
      </c>
      <c r="G14" s="250">
        <v>-214</v>
      </c>
      <c r="H14" s="234">
        <f>'4. Cons Stat of CF'!E19</f>
        <v>-237</v>
      </c>
      <c r="J14" s="237">
        <f>'4. Cons Stat of CF'!G19</f>
        <v>-927</v>
      </c>
      <c r="L14" s="238">
        <v>-1227</v>
      </c>
    </row>
    <row r="15" spans="2:12" x14ac:dyDescent="0.2">
      <c r="B15" s="239" t="s">
        <v>157</v>
      </c>
      <c r="C15" s="240">
        <v>-6695</v>
      </c>
      <c r="D15" s="241">
        <v>-3046</v>
      </c>
      <c r="E15" s="241">
        <v>-2068</v>
      </c>
      <c r="F15" s="241">
        <v>-3163</v>
      </c>
      <c r="G15" s="241">
        <v>-3082</v>
      </c>
      <c r="H15" s="242">
        <f>'4. Cons Stat of CF'!E20</f>
        <v>-341</v>
      </c>
      <c r="J15" s="243">
        <f>'4. Cons Stat of CF'!G20</f>
        <v>-8654</v>
      </c>
      <c r="L15" s="240">
        <v>-12762</v>
      </c>
    </row>
    <row r="16" spans="2:12" ht="13.5" thickBot="1" x14ac:dyDescent="0.25">
      <c r="B16" s="244" t="s">
        <v>121</v>
      </c>
      <c r="C16" s="245">
        <v>53738</v>
      </c>
      <c r="D16" s="246">
        <v>75674</v>
      </c>
      <c r="E16" s="246">
        <v>-1817</v>
      </c>
      <c r="F16" s="246">
        <v>28669</v>
      </c>
      <c r="G16" s="246">
        <v>48131</v>
      </c>
      <c r="H16" s="247">
        <f>'4. Cons Stat of CF'!E21</f>
        <v>97839</v>
      </c>
      <c r="J16" s="248">
        <f>'4. Cons Stat of CF'!G21</f>
        <v>172822</v>
      </c>
      <c r="L16" s="245">
        <v>144317</v>
      </c>
    </row>
    <row r="17" spans="2:12" x14ac:dyDescent="0.2">
      <c r="B17" s="239"/>
      <c r="C17" s="240"/>
      <c r="D17" s="241"/>
      <c r="E17" s="241"/>
      <c r="F17" s="241"/>
      <c r="G17" s="241"/>
      <c r="H17" s="242"/>
      <c r="J17" s="243"/>
      <c r="L17" s="240"/>
    </row>
    <row r="18" spans="2:12" ht="13.5" thickBot="1" x14ac:dyDescent="0.25">
      <c r="B18" s="244" t="s">
        <v>126</v>
      </c>
      <c r="C18" s="245">
        <v>-31848</v>
      </c>
      <c r="D18" s="246">
        <v>-26352</v>
      </c>
      <c r="E18" s="246">
        <v>-53110</v>
      </c>
      <c r="F18" s="246">
        <v>-33414</v>
      </c>
      <c r="G18" s="246">
        <v>-28664</v>
      </c>
      <c r="H18" s="247">
        <f>'4. Cons Stat of CF'!E27</f>
        <v>-29347</v>
      </c>
      <c r="J18" s="248">
        <f>'4. Cons Stat of CF'!G27</f>
        <v>-144535</v>
      </c>
      <c r="L18" s="245">
        <v>-119726</v>
      </c>
    </row>
    <row r="19" spans="2:12" x14ac:dyDescent="0.2">
      <c r="B19" s="239"/>
      <c r="C19" s="240"/>
      <c r="D19" s="241"/>
      <c r="E19" s="241"/>
      <c r="F19" s="241"/>
      <c r="G19" s="241"/>
      <c r="H19" s="242"/>
      <c r="J19" s="243"/>
      <c r="L19" s="240"/>
    </row>
    <row r="20" spans="2:12" ht="13.5" thickBot="1" x14ac:dyDescent="0.25">
      <c r="B20" s="244" t="s">
        <v>132</v>
      </c>
      <c r="C20" s="245">
        <v>-28854</v>
      </c>
      <c r="D20" s="246">
        <v>-36884</v>
      </c>
      <c r="E20" s="246">
        <v>-3155</v>
      </c>
      <c r="F20" s="246">
        <v>6304</v>
      </c>
      <c r="G20" s="246">
        <v>860</v>
      </c>
      <c r="H20" s="247">
        <f>'4. Cons Stat of CF'!E35</f>
        <v>-52389</v>
      </c>
      <c r="J20" s="248">
        <f>'4. Cons Stat of CF'!G35</f>
        <v>-48380</v>
      </c>
      <c r="L20" s="245">
        <v>-29484</v>
      </c>
    </row>
    <row r="21" spans="2:12" x14ac:dyDescent="0.2">
      <c r="B21" s="239"/>
      <c r="C21" s="240"/>
      <c r="D21" s="241"/>
      <c r="E21" s="241"/>
      <c r="F21" s="241"/>
      <c r="G21" s="241"/>
      <c r="H21" s="242"/>
      <c r="J21" s="243"/>
      <c r="L21" s="240"/>
    </row>
    <row r="22" spans="2:12" ht="13.5" thickBot="1" x14ac:dyDescent="0.25">
      <c r="B22" s="244" t="s">
        <v>158</v>
      </c>
      <c r="C22" s="245">
        <v>-6964</v>
      </c>
      <c r="D22" s="246">
        <v>12438</v>
      </c>
      <c r="E22" s="246">
        <v>-58082</v>
      </c>
      <c r="F22" s="246">
        <v>1559</v>
      </c>
      <c r="G22" s="246">
        <v>20327</v>
      </c>
      <c r="H22" s="247">
        <v>16103</v>
      </c>
      <c r="J22" s="248">
        <v>-20093</v>
      </c>
      <c r="L22" s="245">
        <v>-4893</v>
      </c>
    </row>
    <row r="23" spans="2:12" x14ac:dyDescent="0.2">
      <c r="B23" s="221"/>
      <c r="C23" s="221"/>
      <c r="D23" s="221"/>
      <c r="E23" s="221"/>
      <c r="F23" s="221"/>
      <c r="G23" s="221"/>
      <c r="H23" s="221"/>
      <c r="I23" s="221"/>
      <c r="J23" s="221"/>
      <c r="K23" s="221"/>
      <c r="L23" s="252"/>
    </row>
    <row r="24" spans="2:12" ht="14.25" x14ac:dyDescent="0.2">
      <c r="B24" s="253" t="s">
        <v>235</v>
      </c>
      <c r="C24" s="254"/>
      <c r="D24" s="254"/>
      <c r="E24" s="254"/>
      <c r="F24" s="254"/>
      <c r="G24" s="254"/>
      <c r="H24" s="221"/>
      <c r="I24" s="221"/>
      <c r="J24" s="221"/>
      <c r="K24" s="221"/>
      <c r="L24" s="221"/>
    </row>
    <row r="25" spans="2:12" x14ac:dyDescent="0.2">
      <c r="B25" s="221"/>
      <c r="C25" s="221"/>
      <c r="D25" s="221"/>
      <c r="E25" s="221"/>
      <c r="F25" s="221"/>
      <c r="G25" s="221"/>
      <c r="H25" s="221"/>
      <c r="I25" s="221"/>
      <c r="J25" s="221"/>
      <c r="K25" s="221"/>
      <c r="L25" s="221"/>
    </row>
    <row r="26" spans="2:12" x14ac:dyDescent="0.2">
      <c r="B26" s="221"/>
      <c r="C26" s="221"/>
      <c r="D26" s="221"/>
      <c r="E26" s="221"/>
      <c r="F26" s="221"/>
      <c r="G26" s="221"/>
      <c r="H26" s="221"/>
      <c r="I26" s="221"/>
      <c r="J26" s="221"/>
      <c r="K26" s="221"/>
      <c r="L26" s="221"/>
    </row>
    <row r="27" spans="2:12" x14ac:dyDescent="0.2">
      <c r="B27" s="221"/>
      <c r="C27" s="221"/>
      <c r="D27" s="221"/>
      <c r="E27" s="221"/>
      <c r="F27" s="221"/>
      <c r="G27" s="221"/>
      <c r="H27" s="221"/>
      <c r="I27" s="221"/>
      <c r="J27" s="221"/>
      <c r="K27" s="221"/>
      <c r="L27" s="221"/>
    </row>
    <row r="28" spans="2:12" x14ac:dyDescent="0.2">
      <c r="H28" s="221"/>
      <c r="I28" s="221"/>
      <c r="J28" s="221"/>
      <c r="K28" s="221"/>
      <c r="L28" s="221"/>
    </row>
    <row r="29" spans="2:12" x14ac:dyDescent="0.2">
      <c r="H29" s="221"/>
      <c r="I29" s="221"/>
      <c r="J29" s="221"/>
      <c r="K29" s="221"/>
      <c r="L29" s="221"/>
    </row>
    <row r="30" spans="2:12" x14ac:dyDescent="0.2">
      <c r="H30" s="221"/>
      <c r="I30" s="221"/>
      <c r="J30" s="221"/>
      <c r="K30" s="221"/>
      <c r="L30" s="221"/>
    </row>
    <row r="31" spans="2:12" x14ac:dyDescent="0.2">
      <c r="H31" s="221"/>
      <c r="I31" s="221"/>
      <c r="J31" s="221"/>
      <c r="K31" s="221"/>
      <c r="L31" s="221"/>
    </row>
    <row r="32" spans="2:12" x14ac:dyDescent="0.2">
      <c r="H32" s="221"/>
      <c r="I32" s="221"/>
      <c r="J32" s="221"/>
      <c r="K32" s="221"/>
      <c r="L32" s="221"/>
    </row>
    <row r="36" spans="9:11" x14ac:dyDescent="0.2">
      <c r="I36" s="255"/>
      <c r="J36" s="255"/>
      <c r="K36" s="255"/>
    </row>
    <row r="37" spans="9:11" x14ac:dyDescent="0.2">
      <c r="I37" s="255"/>
      <c r="J37" s="255"/>
      <c r="K37" s="255"/>
    </row>
  </sheetData>
  <pageMargins left="0.70866141732283472" right="0.70866141732283472" top="0.74803149606299213" bottom="0.74803149606299213" header="0.31496062992125984" footer="0.31496062992125984"/>
  <pageSetup paperSize="9" scale="93" orientation="landscape"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I134"/>
  <sheetViews>
    <sheetView showGridLines="0" zoomScale="85" zoomScaleNormal="85" zoomScaleSheetLayoutView="85" workbookViewId="0"/>
  </sheetViews>
  <sheetFormatPr defaultRowHeight="12.75" x14ac:dyDescent="0.2"/>
  <cols>
    <col min="1" max="1" width="9.140625" style="257"/>
    <col min="2" max="2" width="47.5703125" style="257" customWidth="1"/>
    <col min="3" max="5" width="10.7109375" style="257" customWidth="1"/>
    <col min="6" max="6" width="10" style="257" customWidth="1"/>
    <col min="7" max="16384" width="9.140625" style="257"/>
  </cols>
  <sheetData>
    <row r="1" spans="2:8" x14ac:dyDescent="0.2">
      <c r="B1" s="256"/>
      <c r="C1" s="256"/>
      <c r="D1" s="256"/>
      <c r="E1" s="256"/>
    </row>
    <row r="2" spans="2:8" ht="20.25" x14ac:dyDescent="0.3">
      <c r="B2" s="258" t="s">
        <v>0</v>
      </c>
      <c r="C2" s="256"/>
      <c r="D2" s="256"/>
      <c r="E2" s="256"/>
    </row>
    <row r="3" spans="2:8" x14ac:dyDescent="0.2">
      <c r="B3" s="259" t="s">
        <v>171</v>
      </c>
      <c r="C3" s="256"/>
      <c r="D3" s="256"/>
      <c r="E3" s="256"/>
    </row>
    <row r="4" spans="2:8" ht="13.5" thickBot="1" x14ac:dyDescent="0.25">
      <c r="B4" s="260" t="s">
        <v>0</v>
      </c>
      <c r="C4" s="256"/>
      <c r="D4" s="256"/>
      <c r="E4" s="256"/>
    </row>
    <row r="5" spans="2:8" ht="30" customHeight="1" thickBot="1" x14ac:dyDescent="0.25">
      <c r="B5" s="261" t="s">
        <v>1</v>
      </c>
      <c r="C5" s="262" t="s">
        <v>160</v>
      </c>
      <c r="D5" s="263" t="s">
        <v>2</v>
      </c>
      <c r="E5" s="264" t="s">
        <v>246</v>
      </c>
      <c r="F5" s="262" t="s">
        <v>159</v>
      </c>
      <c r="G5" s="263" t="s">
        <v>3</v>
      </c>
      <c r="H5" s="264" t="s">
        <v>246</v>
      </c>
    </row>
    <row r="6" spans="2:8" x14ac:dyDescent="0.2">
      <c r="B6" s="265" t="s">
        <v>164</v>
      </c>
      <c r="C6" s="266">
        <v>86.600000000000023</v>
      </c>
      <c r="D6" s="267">
        <v>71.7</v>
      </c>
      <c r="E6" s="268">
        <v>0.21</v>
      </c>
      <c r="F6" s="266">
        <v>328.8</v>
      </c>
      <c r="G6" s="267">
        <v>269</v>
      </c>
      <c r="H6" s="268">
        <v>0.22</v>
      </c>
    </row>
    <row r="7" spans="2:8" s="270" customFormat="1" x14ac:dyDescent="0.2">
      <c r="B7" s="269" t="s">
        <v>4</v>
      </c>
      <c r="C7" s="266">
        <v>41.999999999999993</v>
      </c>
      <c r="D7" s="267">
        <v>41.6</v>
      </c>
      <c r="E7" s="268">
        <v>0.01</v>
      </c>
      <c r="F7" s="266">
        <v>162.1</v>
      </c>
      <c r="G7" s="267">
        <v>155.1</v>
      </c>
      <c r="H7" s="268">
        <v>0.04</v>
      </c>
    </row>
    <row r="8" spans="2:8" x14ac:dyDescent="0.2">
      <c r="B8" s="271" t="s">
        <v>5</v>
      </c>
      <c r="C8" s="272">
        <v>91</v>
      </c>
      <c r="D8" s="273">
        <v>152.30000000000001</v>
      </c>
      <c r="E8" s="274">
        <v>-0.4</v>
      </c>
      <c r="F8" s="272">
        <v>412.5</v>
      </c>
      <c r="G8" s="273">
        <v>563.20000000000005</v>
      </c>
      <c r="H8" s="274">
        <v>-0.27</v>
      </c>
    </row>
    <row r="9" spans="2:8" ht="13.5" thickBot="1" x14ac:dyDescent="0.25">
      <c r="B9" s="275" t="s">
        <v>6</v>
      </c>
      <c r="C9" s="276">
        <v>219.60000000000002</v>
      </c>
      <c r="D9" s="277">
        <v>265.60000000000002</v>
      </c>
      <c r="E9" s="278">
        <v>-0.17</v>
      </c>
      <c r="F9" s="276">
        <v>903.4</v>
      </c>
      <c r="G9" s="277">
        <v>987.30000000000007</v>
      </c>
      <c r="H9" s="278">
        <v>-0.09</v>
      </c>
    </row>
    <row r="10" spans="2:8" x14ac:dyDescent="0.2">
      <c r="B10" s="279" t="s">
        <v>7</v>
      </c>
      <c r="C10" s="280">
        <v>130.6</v>
      </c>
      <c r="D10" s="281">
        <v>153</v>
      </c>
      <c r="E10" s="282">
        <v>-0.15</v>
      </c>
      <c r="F10" s="280">
        <v>564</v>
      </c>
      <c r="G10" s="281">
        <v>566.20000000000005</v>
      </c>
      <c r="H10" s="283"/>
    </row>
    <row r="11" spans="2:8" s="270" customFormat="1" x14ac:dyDescent="0.2">
      <c r="B11" s="284" t="s">
        <v>8</v>
      </c>
      <c r="C11" s="285">
        <v>0.59</v>
      </c>
      <c r="D11" s="286">
        <v>0.57999999999999996</v>
      </c>
      <c r="E11" s="286"/>
      <c r="F11" s="285">
        <v>0.62</v>
      </c>
      <c r="G11" s="286">
        <v>0.56999999999999995</v>
      </c>
      <c r="H11" s="286"/>
    </row>
    <row r="12" spans="2:8" x14ac:dyDescent="0.2">
      <c r="B12" s="279" t="s">
        <v>9</v>
      </c>
      <c r="C12" s="280">
        <v>36.799999999999997</v>
      </c>
      <c r="D12" s="281">
        <v>38.6</v>
      </c>
      <c r="E12" s="282">
        <v>-0.05</v>
      </c>
      <c r="F12" s="280">
        <v>141.19999999999999</v>
      </c>
      <c r="G12" s="281">
        <v>140.9</v>
      </c>
      <c r="H12" s="283"/>
    </row>
    <row r="13" spans="2:8" s="270" customFormat="1" x14ac:dyDescent="0.2">
      <c r="B13" s="284" t="s">
        <v>10</v>
      </c>
      <c r="C13" s="285">
        <v>0.17</v>
      </c>
      <c r="D13" s="286">
        <v>0.15</v>
      </c>
      <c r="E13" s="286"/>
      <c r="F13" s="285">
        <v>0.16</v>
      </c>
      <c r="G13" s="286">
        <v>0.14000000000000001</v>
      </c>
      <c r="H13" s="286"/>
    </row>
    <row r="14" spans="2:8" x14ac:dyDescent="0.2">
      <c r="B14" s="279" t="s">
        <v>11</v>
      </c>
      <c r="C14" s="280">
        <v>-29.5</v>
      </c>
      <c r="D14" s="281">
        <v>-0.5</v>
      </c>
      <c r="E14" s="282"/>
      <c r="F14" s="280">
        <v>-199.8</v>
      </c>
      <c r="G14" s="281">
        <v>8.9</v>
      </c>
      <c r="H14" s="282"/>
    </row>
    <row r="15" spans="2:8" s="270" customFormat="1" x14ac:dyDescent="0.2">
      <c r="B15" s="284" t="s">
        <v>12</v>
      </c>
      <c r="C15" s="285">
        <v>-0.13</v>
      </c>
      <c r="D15" s="287">
        <v>0</v>
      </c>
      <c r="E15" s="286"/>
      <c r="F15" s="285">
        <v>-0.22</v>
      </c>
      <c r="G15" s="286">
        <v>0.01</v>
      </c>
      <c r="H15" s="286"/>
    </row>
    <row r="16" spans="2:8" x14ac:dyDescent="0.2">
      <c r="B16" s="279" t="s">
        <v>13</v>
      </c>
      <c r="C16" s="280">
        <v>-34.5</v>
      </c>
      <c r="D16" s="281">
        <v>-5.6</v>
      </c>
      <c r="E16" s="282"/>
      <c r="F16" s="280">
        <v>-204.4</v>
      </c>
      <c r="G16" s="281">
        <v>12</v>
      </c>
      <c r="H16" s="282"/>
    </row>
    <row r="17" spans="2:8" ht="13.5" thickBot="1" x14ac:dyDescent="0.25">
      <c r="B17" s="279" t="s">
        <v>14</v>
      </c>
      <c r="C17" s="280">
        <v>14.3</v>
      </c>
      <c r="D17" s="281">
        <v>11.3</v>
      </c>
      <c r="E17" s="282">
        <v>0.28000000000000003</v>
      </c>
      <c r="F17" s="280">
        <v>61.3</v>
      </c>
      <c r="G17" s="281">
        <v>54.1</v>
      </c>
      <c r="H17" s="282">
        <v>0.13</v>
      </c>
    </row>
    <row r="18" spans="2:8" x14ac:dyDescent="0.2">
      <c r="B18" s="288" t="s">
        <v>15</v>
      </c>
      <c r="C18" s="289"/>
      <c r="D18" s="290"/>
      <c r="E18" s="290"/>
      <c r="F18" s="289"/>
      <c r="G18" s="290"/>
      <c r="H18" s="290"/>
    </row>
    <row r="19" spans="2:8" x14ac:dyDescent="0.2">
      <c r="B19" s="279" t="s">
        <v>16</v>
      </c>
      <c r="C19" s="291">
        <v>-0.15</v>
      </c>
      <c r="D19" s="292">
        <v>-0.02</v>
      </c>
      <c r="E19" s="282"/>
      <c r="F19" s="291">
        <v>-0.87</v>
      </c>
      <c r="G19" s="292">
        <v>0.05</v>
      </c>
      <c r="H19" s="282"/>
    </row>
    <row r="20" spans="2:8" ht="15" thickBot="1" x14ac:dyDescent="0.25">
      <c r="B20" s="275" t="s">
        <v>17</v>
      </c>
      <c r="C20" s="293">
        <v>0.06</v>
      </c>
      <c r="D20" s="294">
        <v>0.05</v>
      </c>
      <c r="E20" s="278">
        <v>0.28000000000000003</v>
      </c>
      <c r="F20" s="293">
        <v>0.26</v>
      </c>
      <c r="G20" s="294">
        <v>0.23</v>
      </c>
      <c r="H20" s="278">
        <v>0.12</v>
      </c>
    </row>
    <row r="21" spans="2:8" ht="15" customHeight="1" x14ac:dyDescent="0.2">
      <c r="B21" s="295" t="s">
        <v>247</v>
      </c>
    </row>
    <row r="22" spans="2:8" ht="15" customHeight="1" x14ac:dyDescent="0.2">
      <c r="B22" s="296" t="s">
        <v>248</v>
      </c>
    </row>
    <row r="24" spans="2:8" ht="14.25" customHeight="1" thickBot="1" x14ac:dyDescent="0.25">
      <c r="B24" s="297" t="s">
        <v>164</v>
      </c>
    </row>
    <row r="25" spans="2:8" ht="30" customHeight="1" thickBot="1" x14ac:dyDescent="0.25">
      <c r="B25" s="298" t="s">
        <v>1</v>
      </c>
      <c r="C25" s="262" t="s">
        <v>160</v>
      </c>
      <c r="D25" s="263" t="s">
        <v>2</v>
      </c>
      <c r="E25" s="264" t="s">
        <v>249</v>
      </c>
      <c r="F25" s="262" t="s">
        <v>159</v>
      </c>
      <c r="G25" s="263" t="s">
        <v>3</v>
      </c>
      <c r="H25" s="264" t="s">
        <v>249</v>
      </c>
    </row>
    <row r="26" spans="2:8" x14ac:dyDescent="0.2">
      <c r="B26" s="299" t="s">
        <v>174</v>
      </c>
      <c r="C26" s="300">
        <v>53.89999999999997</v>
      </c>
      <c r="D26" s="301">
        <v>36.700000000000003</v>
      </c>
      <c r="E26" s="302">
        <v>0.47</v>
      </c>
      <c r="F26" s="303">
        <v>190.6</v>
      </c>
      <c r="G26" s="301">
        <v>132.6</v>
      </c>
      <c r="H26" s="302">
        <v>0.44</v>
      </c>
    </row>
    <row r="27" spans="2:8" x14ac:dyDescent="0.2">
      <c r="B27" s="304" t="s">
        <v>175</v>
      </c>
      <c r="C27" s="272">
        <v>32.799999999999983</v>
      </c>
      <c r="D27" s="273">
        <v>35</v>
      </c>
      <c r="E27" s="274">
        <v>-7.0000000000000007E-2</v>
      </c>
      <c r="F27" s="272">
        <v>138.19999999999999</v>
      </c>
      <c r="G27" s="273">
        <v>136.30000000000001</v>
      </c>
      <c r="H27" s="274">
        <v>0.01</v>
      </c>
    </row>
    <row r="28" spans="2:8" ht="13.5" thickBot="1" x14ac:dyDescent="0.25">
      <c r="B28" s="275" t="s">
        <v>165</v>
      </c>
      <c r="C28" s="276">
        <v>86.600000000000023</v>
      </c>
      <c r="D28" s="277">
        <v>71.7</v>
      </c>
      <c r="E28" s="278">
        <v>0.21</v>
      </c>
      <c r="F28" s="276">
        <v>328.8</v>
      </c>
      <c r="G28" s="277">
        <v>269</v>
      </c>
      <c r="H28" s="278">
        <v>0.22</v>
      </c>
    </row>
    <row r="29" spans="2:8" x14ac:dyDescent="0.2">
      <c r="B29" s="279" t="s">
        <v>166</v>
      </c>
      <c r="C29" s="280"/>
      <c r="D29" s="281"/>
      <c r="E29" s="282"/>
      <c r="F29" s="280">
        <v>100</v>
      </c>
      <c r="G29" s="281">
        <v>82.114000000000004</v>
      </c>
      <c r="H29" s="282">
        <v>0.22</v>
      </c>
    </row>
    <row r="30" spans="2:8" x14ac:dyDescent="0.2">
      <c r="B30" s="284" t="s">
        <v>18</v>
      </c>
      <c r="C30" s="305"/>
      <c r="D30" s="306"/>
      <c r="E30" s="286"/>
      <c r="F30" s="285">
        <v>0.3</v>
      </c>
      <c r="G30" s="286">
        <v>0.3052565055762082</v>
      </c>
      <c r="H30" s="282"/>
    </row>
    <row r="31" spans="2:8" x14ac:dyDescent="0.2">
      <c r="B31" s="279" t="s">
        <v>167</v>
      </c>
      <c r="C31" s="280"/>
      <c r="D31" s="281"/>
      <c r="E31" s="282"/>
      <c r="F31" s="280">
        <v>-47.6</v>
      </c>
      <c r="G31" s="281">
        <v>-25.47</v>
      </c>
      <c r="H31" s="282"/>
    </row>
    <row r="32" spans="2:8" ht="13.5" thickBot="1" x14ac:dyDescent="0.25">
      <c r="B32" s="307" t="s">
        <v>19</v>
      </c>
      <c r="C32" s="308"/>
      <c r="D32" s="309"/>
      <c r="E32" s="309"/>
      <c r="F32" s="308">
        <v>-0.14000000000000001</v>
      </c>
      <c r="G32" s="309">
        <v>-9.4684014869888478E-2</v>
      </c>
      <c r="H32" s="278"/>
    </row>
    <row r="33" spans="2:8" ht="15" customHeight="1" x14ac:dyDescent="0.2">
      <c r="B33" s="310" t="s">
        <v>250</v>
      </c>
      <c r="C33" s="311"/>
      <c r="D33" s="311"/>
      <c r="E33" s="311"/>
      <c r="F33" s="312"/>
      <c r="G33" s="312"/>
    </row>
    <row r="34" spans="2:8" x14ac:dyDescent="0.2">
      <c r="B34" s="313"/>
      <c r="C34" s="314"/>
      <c r="D34" s="314"/>
      <c r="E34" s="314"/>
      <c r="F34" s="315"/>
      <c r="G34" s="315"/>
    </row>
    <row r="35" spans="2:8" ht="14.25" customHeight="1" thickBot="1" x14ac:dyDescent="0.25">
      <c r="B35" s="297" t="s">
        <v>4</v>
      </c>
    </row>
    <row r="36" spans="2:8" ht="30" customHeight="1" thickBot="1" x14ac:dyDescent="0.25">
      <c r="B36" s="298" t="s">
        <v>1</v>
      </c>
      <c r="C36" s="262" t="s">
        <v>160</v>
      </c>
      <c r="D36" s="263" t="s">
        <v>2</v>
      </c>
      <c r="E36" s="264" t="s">
        <v>249</v>
      </c>
      <c r="F36" s="262" t="s">
        <v>159</v>
      </c>
      <c r="G36" s="263" t="s">
        <v>3</v>
      </c>
      <c r="H36" s="264" t="s">
        <v>249</v>
      </c>
    </row>
    <row r="37" spans="2:8" ht="14.25" customHeight="1" x14ac:dyDescent="0.2">
      <c r="B37" s="299" t="s">
        <v>176</v>
      </c>
      <c r="C37" s="300">
        <v>32.699999999999989</v>
      </c>
      <c r="D37" s="301">
        <v>30.8</v>
      </c>
      <c r="E37" s="302">
        <v>0.06</v>
      </c>
      <c r="F37" s="303">
        <v>126.3</v>
      </c>
      <c r="G37" s="301">
        <v>118.4</v>
      </c>
      <c r="H37" s="302">
        <v>7.0000000000000007E-2</v>
      </c>
    </row>
    <row r="38" spans="2:8" ht="14.25" customHeight="1" x14ac:dyDescent="0.2">
      <c r="B38" s="304" t="s">
        <v>177</v>
      </c>
      <c r="C38" s="272">
        <v>9.1999999999999957</v>
      </c>
      <c r="D38" s="273">
        <v>10.8</v>
      </c>
      <c r="E38" s="274">
        <v>-0.15</v>
      </c>
      <c r="F38" s="272">
        <v>35.799999999999997</v>
      </c>
      <c r="G38" s="273">
        <v>36.799999999999997</v>
      </c>
      <c r="H38" s="274">
        <v>-0.03</v>
      </c>
    </row>
    <row r="39" spans="2:8" ht="13.5" thickBot="1" x14ac:dyDescent="0.25">
      <c r="B39" s="275" t="s">
        <v>20</v>
      </c>
      <c r="C39" s="276">
        <v>41.999999999999993</v>
      </c>
      <c r="D39" s="277">
        <v>41.6</v>
      </c>
      <c r="E39" s="278">
        <v>0.01</v>
      </c>
      <c r="F39" s="276">
        <v>162.1</v>
      </c>
      <c r="G39" s="277">
        <v>155.1</v>
      </c>
      <c r="H39" s="278">
        <v>0.04</v>
      </c>
    </row>
    <row r="40" spans="2:8" x14ac:dyDescent="0.2">
      <c r="B40" s="279" t="s">
        <v>21</v>
      </c>
      <c r="C40" s="280"/>
      <c r="D40" s="281"/>
      <c r="E40" s="282"/>
      <c r="F40" s="280">
        <v>59.1</v>
      </c>
      <c r="G40" s="281">
        <v>59.131999999999998</v>
      </c>
      <c r="H40" s="282">
        <v>0</v>
      </c>
    </row>
    <row r="41" spans="2:8" x14ac:dyDescent="0.2">
      <c r="B41" s="284" t="s">
        <v>18</v>
      </c>
      <c r="C41" s="305"/>
      <c r="D41" s="306"/>
      <c r="E41" s="286"/>
      <c r="F41" s="285">
        <v>0.36</v>
      </c>
      <c r="G41" s="286">
        <v>0.38</v>
      </c>
      <c r="H41" s="282"/>
    </row>
    <row r="42" spans="2:8" x14ac:dyDescent="0.2">
      <c r="B42" s="279" t="s">
        <v>22</v>
      </c>
      <c r="C42" s="280"/>
      <c r="D42" s="281"/>
      <c r="E42" s="282"/>
      <c r="F42" s="280">
        <v>43</v>
      </c>
      <c r="G42" s="281">
        <v>44.515999999999998</v>
      </c>
      <c r="H42" s="282">
        <v>-0.03</v>
      </c>
    </row>
    <row r="43" spans="2:8" ht="13.5" thickBot="1" x14ac:dyDescent="0.25">
      <c r="B43" s="307" t="s">
        <v>19</v>
      </c>
      <c r="C43" s="308"/>
      <c r="D43" s="309"/>
      <c r="E43" s="309"/>
      <c r="F43" s="308">
        <v>0.27</v>
      </c>
      <c r="G43" s="309">
        <v>0.28999999999999998</v>
      </c>
      <c r="H43" s="278"/>
    </row>
    <row r="44" spans="2:8" x14ac:dyDescent="0.2">
      <c r="C44" s="316"/>
      <c r="F44" s="316"/>
    </row>
    <row r="45" spans="2:8" x14ac:dyDescent="0.2">
      <c r="B45" s="265" t="s">
        <v>178</v>
      </c>
      <c r="C45" s="266">
        <v>13.6</v>
      </c>
      <c r="D45" s="267">
        <v>14.5</v>
      </c>
      <c r="E45" s="268">
        <v>-0.06</v>
      </c>
      <c r="F45" s="266">
        <v>13.8</v>
      </c>
      <c r="G45" s="267">
        <v>14.9</v>
      </c>
      <c r="H45" s="268">
        <v>-7.3825503355704702E-2</v>
      </c>
    </row>
    <row r="46" spans="2:8" ht="13.5" thickBot="1" x14ac:dyDescent="0.25">
      <c r="B46" s="275" t="s">
        <v>23</v>
      </c>
      <c r="C46" s="317"/>
      <c r="D46" s="318"/>
      <c r="E46" s="278"/>
      <c r="F46" s="317">
        <v>809.41800000000001</v>
      </c>
      <c r="G46" s="318">
        <v>696</v>
      </c>
      <c r="H46" s="278">
        <v>0.16295689655172407</v>
      </c>
    </row>
    <row r="47" spans="2:8" ht="15" customHeight="1" x14ac:dyDescent="0.2">
      <c r="B47" s="319" t="s">
        <v>250</v>
      </c>
      <c r="C47" s="311"/>
      <c r="D47" s="311"/>
      <c r="E47" s="311"/>
      <c r="F47" s="312"/>
      <c r="G47" s="312"/>
    </row>
    <row r="48" spans="2:8" ht="15" customHeight="1" x14ac:dyDescent="0.2">
      <c r="B48" s="313" t="s">
        <v>251</v>
      </c>
      <c r="C48" s="314"/>
      <c r="D48" s="314"/>
      <c r="E48" s="314"/>
      <c r="F48" s="315"/>
      <c r="G48" s="315"/>
    </row>
    <row r="49" spans="2:9" x14ac:dyDescent="0.2">
      <c r="B49" s="313"/>
      <c r="C49" s="314"/>
      <c r="D49" s="314"/>
      <c r="E49" s="314"/>
      <c r="F49" s="315"/>
      <c r="G49" s="315"/>
    </row>
    <row r="50" spans="2:9" ht="13.5" thickBot="1" x14ac:dyDescent="0.25">
      <c r="B50" s="297" t="s">
        <v>5</v>
      </c>
    </row>
    <row r="51" spans="2:9" ht="30" customHeight="1" thickBot="1" x14ac:dyDescent="0.25">
      <c r="B51" s="298" t="s">
        <v>1</v>
      </c>
      <c r="C51" s="262" t="s">
        <v>160</v>
      </c>
      <c r="D51" s="263" t="s">
        <v>2</v>
      </c>
      <c r="E51" s="264" t="s">
        <v>249</v>
      </c>
      <c r="F51" s="262" t="s">
        <v>159</v>
      </c>
      <c r="G51" s="263" t="s">
        <v>3</v>
      </c>
      <c r="H51" s="264" t="s">
        <v>249</v>
      </c>
    </row>
    <row r="52" spans="2:9" x14ac:dyDescent="0.2">
      <c r="B52" s="265" t="s">
        <v>24</v>
      </c>
      <c r="C52" s="266">
        <v>80.999999999999957</v>
      </c>
      <c r="D52" s="267">
        <v>140.6</v>
      </c>
      <c r="E52" s="268">
        <v>-0.42</v>
      </c>
      <c r="F52" s="266">
        <v>367.7</v>
      </c>
      <c r="G52" s="267">
        <v>502</v>
      </c>
      <c r="H52" s="268">
        <v>-0.27</v>
      </c>
    </row>
    <row r="53" spans="2:9" x14ac:dyDescent="0.2">
      <c r="B53" s="320" t="s">
        <v>25</v>
      </c>
      <c r="C53" s="272">
        <v>10.000000000000043</v>
      </c>
      <c r="D53" s="273">
        <v>11.7</v>
      </c>
      <c r="E53" s="274">
        <v>-0.13</v>
      </c>
      <c r="F53" s="272">
        <v>44.9</v>
      </c>
      <c r="G53" s="273">
        <v>61.2</v>
      </c>
      <c r="H53" s="274">
        <v>-0.27</v>
      </c>
    </row>
    <row r="54" spans="2:9" ht="13.5" thickBot="1" x14ac:dyDescent="0.25">
      <c r="B54" s="275" t="s">
        <v>26</v>
      </c>
      <c r="C54" s="276">
        <v>91</v>
      </c>
      <c r="D54" s="277">
        <v>152.29999999999998</v>
      </c>
      <c r="E54" s="278">
        <v>-0.4</v>
      </c>
      <c r="F54" s="276">
        <v>412.5</v>
      </c>
      <c r="G54" s="277">
        <v>563.20000000000005</v>
      </c>
      <c r="H54" s="278">
        <v>-0.27</v>
      </c>
    </row>
    <row r="55" spans="2:9" x14ac:dyDescent="0.2">
      <c r="B55" s="279" t="s">
        <v>27</v>
      </c>
      <c r="C55" s="280"/>
      <c r="D55" s="281"/>
      <c r="E55" s="282"/>
      <c r="F55" s="280">
        <v>-11.2</v>
      </c>
      <c r="G55" s="281">
        <v>5.9</v>
      </c>
      <c r="H55" s="282"/>
    </row>
    <row r="56" spans="2:9" x14ac:dyDescent="0.2">
      <c r="B56" s="284" t="s">
        <v>18</v>
      </c>
      <c r="C56" s="305"/>
      <c r="D56" s="306"/>
      <c r="E56" s="286"/>
      <c r="F56" s="285">
        <v>-0.03</v>
      </c>
      <c r="G56" s="286">
        <v>0.01</v>
      </c>
      <c r="H56" s="282"/>
    </row>
    <row r="57" spans="2:9" x14ac:dyDescent="0.2">
      <c r="B57" s="279" t="s">
        <v>28</v>
      </c>
      <c r="C57" s="280"/>
      <c r="D57" s="281"/>
      <c r="E57" s="282"/>
      <c r="F57" s="280">
        <v>-19.8</v>
      </c>
      <c r="G57" s="281">
        <v>-3.9</v>
      </c>
      <c r="H57" s="282"/>
    </row>
    <row r="58" spans="2:9" ht="13.5" thickBot="1" x14ac:dyDescent="0.25">
      <c r="B58" s="307" t="s">
        <v>19</v>
      </c>
      <c r="C58" s="308"/>
      <c r="D58" s="309"/>
      <c r="E58" s="309"/>
      <c r="F58" s="308">
        <v>-0.05</v>
      </c>
      <c r="G58" s="309">
        <v>-0.01</v>
      </c>
      <c r="H58" s="278"/>
    </row>
    <row r="59" spans="2:9" ht="15" customHeight="1" x14ac:dyDescent="0.2">
      <c r="B59" s="310" t="s">
        <v>250</v>
      </c>
      <c r="C59" s="311"/>
      <c r="D59" s="311"/>
      <c r="E59" s="311"/>
      <c r="F59" s="312"/>
      <c r="G59" s="312"/>
    </row>
    <row r="60" spans="2:9" ht="14.25" customHeight="1" x14ac:dyDescent="0.2">
      <c r="B60" s="295"/>
      <c r="C60" s="321"/>
      <c r="D60" s="321"/>
      <c r="E60" s="321"/>
      <c r="F60" s="322"/>
      <c r="G60" s="322"/>
    </row>
    <row r="61" spans="2:9" ht="13.5" thickBot="1" x14ac:dyDescent="0.25">
      <c r="B61" s="297" t="s">
        <v>179</v>
      </c>
    </row>
    <row r="62" spans="2:9" ht="30" customHeight="1" thickBot="1" x14ac:dyDescent="0.25">
      <c r="B62" s="298" t="s">
        <v>29</v>
      </c>
      <c r="C62" s="262" t="s">
        <v>160</v>
      </c>
      <c r="D62" s="263" t="s">
        <v>2</v>
      </c>
      <c r="E62" s="264" t="s">
        <v>249</v>
      </c>
      <c r="F62" s="262" t="s">
        <v>159</v>
      </c>
      <c r="G62" s="263" t="s">
        <v>3</v>
      </c>
      <c r="H62" s="264" t="s">
        <v>249</v>
      </c>
    </row>
    <row r="63" spans="2:9" s="315" customFormat="1" x14ac:dyDescent="0.2">
      <c r="B63" s="269" t="s">
        <v>194</v>
      </c>
      <c r="C63" s="280">
        <v>139.50000000000006</v>
      </c>
      <c r="D63" s="281">
        <v>122.9</v>
      </c>
      <c r="E63" s="282">
        <v>0.13</v>
      </c>
      <c r="F63" s="280">
        <v>547.20000000000005</v>
      </c>
      <c r="G63" s="281">
        <v>481.4</v>
      </c>
      <c r="H63" s="282">
        <v>0.14000000000000001</v>
      </c>
      <c r="I63" s="257"/>
    </row>
    <row r="64" spans="2:9" x14ac:dyDescent="0.2">
      <c r="B64" s="320" t="s">
        <v>180</v>
      </c>
      <c r="C64" s="272">
        <v>80.09999999999998</v>
      </c>
      <c r="D64" s="273">
        <v>142.69999999999999</v>
      </c>
      <c r="E64" s="274">
        <v>-0.44</v>
      </c>
      <c r="F64" s="272">
        <v>356.2</v>
      </c>
      <c r="G64" s="273">
        <v>505.9</v>
      </c>
      <c r="H64" s="274">
        <v>-0.3</v>
      </c>
    </row>
    <row r="65" spans="2:8" ht="13.5" thickBot="1" x14ac:dyDescent="0.25">
      <c r="B65" s="275" t="s">
        <v>30</v>
      </c>
      <c r="C65" s="276">
        <v>219.60000000000002</v>
      </c>
      <c r="D65" s="277">
        <v>265.60000000000002</v>
      </c>
      <c r="E65" s="278">
        <v>-0.17</v>
      </c>
      <c r="F65" s="276">
        <v>903.4</v>
      </c>
      <c r="G65" s="277">
        <v>987.3</v>
      </c>
      <c r="H65" s="278">
        <v>-0.09</v>
      </c>
    </row>
    <row r="66" spans="2:8" ht="15" customHeight="1" x14ac:dyDescent="0.2">
      <c r="B66" s="310" t="s">
        <v>250</v>
      </c>
      <c r="C66" s="311"/>
      <c r="D66" s="311"/>
      <c r="E66" s="311"/>
      <c r="F66" s="312"/>
      <c r="G66" s="312"/>
    </row>
    <row r="67" spans="2:8" x14ac:dyDescent="0.2">
      <c r="B67" s="295"/>
    </row>
    <row r="68" spans="2:8" ht="13.5" thickBot="1" x14ac:dyDescent="0.25">
      <c r="B68" s="297" t="s">
        <v>31</v>
      </c>
    </row>
    <row r="69" spans="2:8" ht="30" customHeight="1" thickBot="1" x14ac:dyDescent="0.25">
      <c r="B69" s="298" t="s">
        <v>29</v>
      </c>
      <c r="C69" s="262" t="s">
        <v>159</v>
      </c>
      <c r="D69" s="263" t="s">
        <v>3</v>
      </c>
      <c r="E69" s="264" t="s">
        <v>249</v>
      </c>
    </row>
    <row r="70" spans="2:8" x14ac:dyDescent="0.2">
      <c r="B70" s="265" t="s">
        <v>32</v>
      </c>
      <c r="C70" s="266">
        <v>702.1</v>
      </c>
      <c r="D70" s="267">
        <v>773.2</v>
      </c>
      <c r="E70" s="268">
        <v>-9.1955509570615601E-2</v>
      </c>
    </row>
    <row r="71" spans="2:8" x14ac:dyDescent="0.2">
      <c r="B71" s="265" t="s">
        <v>33</v>
      </c>
      <c r="C71" s="266">
        <v>147.5</v>
      </c>
      <c r="D71" s="267">
        <v>167.4</v>
      </c>
      <c r="E71" s="268">
        <v>-0.11887694145758665</v>
      </c>
    </row>
    <row r="72" spans="2:8" x14ac:dyDescent="0.2">
      <c r="B72" s="320" t="s">
        <v>34</v>
      </c>
      <c r="C72" s="272">
        <v>53.7</v>
      </c>
      <c r="D72" s="273">
        <v>46.700000000000045</v>
      </c>
      <c r="E72" s="274">
        <v>0.14989293361884259</v>
      </c>
    </row>
    <row r="73" spans="2:8" ht="13.5" thickBot="1" x14ac:dyDescent="0.25">
      <c r="B73" s="275" t="s">
        <v>30</v>
      </c>
      <c r="C73" s="276">
        <v>903.4</v>
      </c>
      <c r="D73" s="277">
        <v>987.30000000000007</v>
      </c>
      <c r="E73" s="278">
        <v>-0.09</v>
      </c>
    </row>
    <row r="74" spans="2:8" ht="15" customHeight="1" x14ac:dyDescent="0.2">
      <c r="B74" s="310" t="s">
        <v>250</v>
      </c>
      <c r="C74" s="311"/>
      <c r="D74" s="311"/>
      <c r="E74" s="311"/>
    </row>
    <row r="75" spans="2:8" ht="15" customHeight="1" x14ac:dyDescent="0.2">
      <c r="B75" s="295"/>
    </row>
    <row r="76" spans="2:8" x14ac:dyDescent="0.2">
      <c r="B76" s="295"/>
    </row>
    <row r="77" spans="2:8" ht="13.5" thickBot="1" x14ac:dyDescent="0.25">
      <c r="B77" s="323" t="s">
        <v>35</v>
      </c>
      <c r="D77" s="324"/>
      <c r="E77" s="324"/>
    </row>
    <row r="78" spans="2:8" ht="52.5" customHeight="1" thickBot="1" x14ac:dyDescent="0.25">
      <c r="B78" s="325" t="s">
        <v>1</v>
      </c>
      <c r="C78" s="326" t="s">
        <v>169</v>
      </c>
      <c r="D78" s="421" t="s">
        <v>252</v>
      </c>
      <c r="E78" s="421"/>
      <c r="F78" s="326" t="s">
        <v>170</v>
      </c>
      <c r="G78" s="421" t="s">
        <v>253</v>
      </c>
      <c r="H78" s="421"/>
    </row>
    <row r="79" spans="2:8" x14ac:dyDescent="0.2">
      <c r="B79" s="312" t="s">
        <v>36</v>
      </c>
      <c r="C79" s="327">
        <v>219.57323000000002</v>
      </c>
      <c r="D79" s="328"/>
      <c r="E79" s="328">
        <v>223.20890592981564</v>
      </c>
      <c r="F79" s="327">
        <v>903.39187300000003</v>
      </c>
      <c r="G79" s="328"/>
      <c r="H79" s="328">
        <v>911.01732758076139</v>
      </c>
    </row>
    <row r="80" spans="2:8" x14ac:dyDescent="0.2">
      <c r="B80" s="329" t="s">
        <v>37</v>
      </c>
      <c r="C80" s="330">
        <v>130.55298600000003</v>
      </c>
      <c r="D80" s="331"/>
      <c r="E80" s="331">
        <v>130.49282556747792</v>
      </c>
      <c r="F80" s="330">
        <v>564.0487250000001</v>
      </c>
      <c r="G80" s="331"/>
      <c r="H80" s="331">
        <v>568.33165911165554</v>
      </c>
    </row>
    <row r="81" spans="2:8" x14ac:dyDescent="0.2">
      <c r="B81" s="332" t="s">
        <v>38</v>
      </c>
      <c r="C81" s="285">
        <v>0.59457606011443209</v>
      </c>
      <c r="D81" s="333"/>
      <c r="E81" s="334">
        <v>0.58462194876986329</v>
      </c>
      <c r="F81" s="285">
        <v>0.62436772109416583</v>
      </c>
      <c r="G81" s="333"/>
      <c r="H81" s="334">
        <v>0.62384286435130742</v>
      </c>
    </row>
    <row r="82" spans="2:8" x14ac:dyDescent="0.2">
      <c r="B82" s="329" t="s">
        <v>192</v>
      </c>
      <c r="C82" s="266">
        <v>-29.482653999999968</v>
      </c>
      <c r="D82" s="335"/>
      <c r="E82" s="267">
        <v>-30.875247783602447</v>
      </c>
      <c r="F82" s="280">
        <v>-31.157957999999894</v>
      </c>
      <c r="G82" s="335"/>
      <c r="H82" s="267">
        <v>-30.018016916518604</v>
      </c>
    </row>
    <row r="83" spans="2:8" x14ac:dyDescent="0.2">
      <c r="B83" s="332" t="s">
        <v>193</v>
      </c>
      <c r="C83" s="285">
        <v>-0.13427253404251496</v>
      </c>
      <c r="D83" s="333"/>
      <c r="E83" s="336">
        <v>-0.13832444388805284</v>
      </c>
      <c r="F83" s="285">
        <v>-3.4489969338034873E-2</v>
      </c>
      <c r="G83" s="333"/>
      <c r="H83" s="336">
        <v>-3.2949995579373344E-2</v>
      </c>
    </row>
    <row r="84" spans="2:8" x14ac:dyDescent="0.2">
      <c r="B84" s="337" t="s">
        <v>39</v>
      </c>
      <c r="C84" s="338" t="s">
        <v>160</v>
      </c>
      <c r="D84" s="339"/>
      <c r="E84" s="339" t="s">
        <v>2</v>
      </c>
      <c r="F84" s="338" t="s">
        <v>159</v>
      </c>
      <c r="G84" s="339"/>
      <c r="H84" s="339" t="s">
        <v>3</v>
      </c>
    </row>
    <row r="85" spans="2:8" x14ac:dyDescent="0.2">
      <c r="B85" s="322" t="s">
        <v>40</v>
      </c>
      <c r="C85" s="340">
        <v>1.1788000000000001</v>
      </c>
      <c r="D85" s="341"/>
      <c r="E85" s="341">
        <v>1.0936666666666666</v>
      </c>
      <c r="F85" s="340">
        <v>1.1268833333333335</v>
      </c>
      <c r="G85" s="341"/>
      <c r="H85" s="341">
        <v>1.1065583333333333</v>
      </c>
    </row>
    <row r="86" spans="2:8" ht="13.5" thickBot="1" x14ac:dyDescent="0.25">
      <c r="B86" s="342" t="s">
        <v>41</v>
      </c>
      <c r="C86" s="343">
        <v>0.87956666666666672</v>
      </c>
      <c r="D86" s="344"/>
      <c r="E86" s="344">
        <v>0.86993333333333334</v>
      </c>
      <c r="F86" s="343">
        <v>0.87171666666666658</v>
      </c>
      <c r="G86" s="344"/>
      <c r="H86" s="344">
        <v>0.81349166666666684</v>
      </c>
    </row>
    <row r="87" spans="2:8" ht="29.45" customHeight="1" x14ac:dyDescent="0.2">
      <c r="B87" s="422" t="s">
        <v>200</v>
      </c>
      <c r="C87" s="422"/>
      <c r="D87" s="422"/>
      <c r="E87" s="422"/>
      <c r="F87" s="422"/>
      <c r="G87" s="422"/>
      <c r="H87" s="422"/>
    </row>
    <row r="88" spans="2:8" x14ac:dyDescent="0.2">
      <c r="B88" s="295"/>
    </row>
    <row r="89" spans="2:8" ht="13.5" thickBot="1" x14ac:dyDescent="0.25">
      <c r="B89" s="297" t="s">
        <v>181</v>
      </c>
    </row>
    <row r="90" spans="2:8" ht="30" customHeight="1" thickBot="1" x14ac:dyDescent="0.25">
      <c r="B90" s="298" t="s">
        <v>29</v>
      </c>
      <c r="C90" s="262" t="s">
        <v>160</v>
      </c>
      <c r="D90" s="263" t="s">
        <v>2</v>
      </c>
      <c r="E90" s="264" t="s">
        <v>249</v>
      </c>
      <c r="F90" s="262" t="s">
        <v>159</v>
      </c>
      <c r="G90" s="263" t="s">
        <v>3</v>
      </c>
      <c r="H90" s="264" t="s">
        <v>249</v>
      </c>
    </row>
    <row r="91" spans="2:8" x14ac:dyDescent="0.2">
      <c r="B91" s="314" t="s">
        <v>42</v>
      </c>
      <c r="C91" s="345">
        <v>4.1000000000000014</v>
      </c>
      <c r="D91" s="346">
        <v>2.6</v>
      </c>
      <c r="E91" s="347">
        <v>0.56999999999999995</v>
      </c>
      <c r="F91" s="348">
        <v>14.4</v>
      </c>
      <c r="G91" s="346">
        <v>8.8000000000000007</v>
      </c>
      <c r="H91" s="347">
        <v>0.64</v>
      </c>
    </row>
    <row r="92" spans="2:8" x14ac:dyDescent="0.2">
      <c r="B92" s="314" t="s">
        <v>43</v>
      </c>
      <c r="C92" s="345">
        <v>4.9999999999999991</v>
      </c>
      <c r="D92" s="346">
        <v>2.5</v>
      </c>
      <c r="E92" s="347">
        <v>0.98</v>
      </c>
      <c r="F92" s="348">
        <v>14.2</v>
      </c>
      <c r="G92" s="346">
        <v>11.6</v>
      </c>
      <c r="H92" s="347">
        <v>0.22</v>
      </c>
    </row>
    <row r="93" spans="2:8" x14ac:dyDescent="0.2">
      <c r="B93" s="314" t="s">
        <v>44</v>
      </c>
      <c r="C93" s="345">
        <v>41.100000000000009</v>
      </c>
      <c r="D93" s="346">
        <v>27.2</v>
      </c>
      <c r="E93" s="347">
        <v>0.51</v>
      </c>
      <c r="F93" s="348">
        <v>112.3</v>
      </c>
      <c r="G93" s="346">
        <v>91.5</v>
      </c>
      <c r="H93" s="347">
        <v>0.23</v>
      </c>
    </row>
    <row r="94" spans="2:8" x14ac:dyDescent="0.2">
      <c r="B94" s="265" t="s">
        <v>45</v>
      </c>
      <c r="C94" s="349">
        <v>0.1</v>
      </c>
      <c r="D94" s="267">
        <v>0.1</v>
      </c>
      <c r="E94" s="268">
        <v>0.24</v>
      </c>
      <c r="F94" s="266">
        <v>0.3</v>
      </c>
      <c r="G94" s="267">
        <v>0.3</v>
      </c>
      <c r="H94" s="268">
        <v>0.11</v>
      </c>
    </row>
    <row r="95" spans="2:8" s="315" customFormat="1" x14ac:dyDescent="0.2">
      <c r="B95" s="269" t="s">
        <v>195</v>
      </c>
      <c r="C95" s="330">
        <v>16.100000000000005</v>
      </c>
      <c r="D95" s="281">
        <v>6.7</v>
      </c>
      <c r="E95" s="282">
        <v>1.42</v>
      </c>
      <c r="F95" s="280">
        <v>31.1</v>
      </c>
      <c r="G95" s="281">
        <v>19.8</v>
      </c>
      <c r="H95" s="282">
        <v>0.56999999999999995</v>
      </c>
    </row>
    <row r="96" spans="2:8" x14ac:dyDescent="0.2">
      <c r="B96" s="320" t="s">
        <v>173</v>
      </c>
      <c r="C96" s="350"/>
      <c r="D96" s="273"/>
      <c r="E96" s="274" t="s">
        <v>196</v>
      </c>
      <c r="F96" s="272">
        <v>168.7</v>
      </c>
      <c r="G96" s="273"/>
      <c r="H96" s="274" t="s">
        <v>196</v>
      </c>
    </row>
    <row r="97" spans="2:9" ht="13.5" thickBot="1" x14ac:dyDescent="0.25">
      <c r="B97" s="275" t="s">
        <v>182</v>
      </c>
      <c r="C97" s="351">
        <v>66.3</v>
      </c>
      <c r="D97" s="277">
        <v>39.1</v>
      </c>
      <c r="E97" s="278">
        <v>0.7</v>
      </c>
      <c r="F97" s="276">
        <v>341</v>
      </c>
      <c r="G97" s="277">
        <v>132</v>
      </c>
      <c r="H97" s="278">
        <v>1.58</v>
      </c>
    </row>
    <row r="98" spans="2:9" ht="13.5" thickBot="1" x14ac:dyDescent="0.25">
      <c r="B98" s="352" t="s">
        <v>199</v>
      </c>
      <c r="C98" s="353">
        <v>25.1</v>
      </c>
      <c r="D98" s="354">
        <v>14.2</v>
      </c>
      <c r="E98" s="309"/>
      <c r="F98" s="355">
        <v>235.4</v>
      </c>
      <c r="G98" s="354">
        <v>55.3</v>
      </c>
      <c r="H98" s="309"/>
    </row>
    <row r="99" spans="2:9" ht="15" customHeight="1" x14ac:dyDescent="0.2">
      <c r="B99" s="356" t="s">
        <v>250</v>
      </c>
      <c r="C99" s="321"/>
      <c r="D99" s="321"/>
      <c r="E99" s="321"/>
      <c r="F99" s="322"/>
      <c r="G99" s="322"/>
    </row>
    <row r="100" spans="2:9" x14ac:dyDescent="0.2">
      <c r="B100" s="295"/>
    </row>
    <row r="101" spans="2:9" ht="13.5" thickBot="1" x14ac:dyDescent="0.25">
      <c r="B101" s="297" t="s">
        <v>46</v>
      </c>
    </row>
    <row r="102" spans="2:9" ht="30" customHeight="1" thickBot="1" x14ac:dyDescent="0.25">
      <c r="B102" s="298" t="s">
        <v>1</v>
      </c>
      <c r="C102" s="262" t="s">
        <v>160</v>
      </c>
      <c r="D102" s="263" t="s">
        <v>2</v>
      </c>
      <c r="E102" s="264" t="s">
        <v>249</v>
      </c>
      <c r="F102" s="262" t="s">
        <v>159</v>
      </c>
      <c r="G102" s="263" t="s">
        <v>3</v>
      </c>
      <c r="H102" s="264" t="s">
        <v>249</v>
      </c>
    </row>
    <row r="103" spans="2:9" x14ac:dyDescent="0.2">
      <c r="B103" s="357" t="s">
        <v>47</v>
      </c>
      <c r="C103" s="358">
        <v>-34.451266000000054</v>
      </c>
      <c r="D103" s="359">
        <v>-5.6</v>
      </c>
      <c r="E103" s="360"/>
      <c r="F103" s="358">
        <v>-204.4</v>
      </c>
      <c r="G103" s="359">
        <v>12</v>
      </c>
      <c r="H103" s="360"/>
      <c r="I103" s="361"/>
    </row>
    <row r="104" spans="2:9" x14ac:dyDescent="0.2">
      <c r="B104" s="265" t="s">
        <v>48</v>
      </c>
      <c r="C104" s="266">
        <v>-34.200000000000003</v>
      </c>
      <c r="D104" s="267">
        <v>-5.5</v>
      </c>
      <c r="E104" s="362"/>
      <c r="F104" s="266">
        <v>-204</v>
      </c>
      <c r="G104" s="267">
        <v>12</v>
      </c>
      <c r="H104" s="362"/>
      <c r="I104" s="361"/>
    </row>
    <row r="105" spans="2:9" x14ac:dyDescent="0.2">
      <c r="B105" s="265" t="s">
        <v>173</v>
      </c>
      <c r="C105" s="266"/>
      <c r="D105" s="267"/>
      <c r="E105" s="362" t="s">
        <v>196</v>
      </c>
      <c r="F105" s="266">
        <v>168.7</v>
      </c>
      <c r="G105" s="267"/>
      <c r="H105" s="362" t="s">
        <v>196</v>
      </c>
      <c r="I105" s="361"/>
    </row>
    <row r="106" spans="2:9" x14ac:dyDescent="0.2">
      <c r="B106" s="265" t="s">
        <v>197</v>
      </c>
      <c r="C106" s="266">
        <v>26.300000000000004</v>
      </c>
      <c r="D106" s="267">
        <v>14.2</v>
      </c>
      <c r="E106" s="362">
        <v>0.87</v>
      </c>
      <c r="F106" s="266">
        <v>72.2</v>
      </c>
      <c r="G106" s="267">
        <v>55.3</v>
      </c>
      <c r="H106" s="362">
        <v>0.31</v>
      </c>
      <c r="I106" s="361"/>
    </row>
    <row r="107" spans="2:9" x14ac:dyDescent="0.2">
      <c r="B107" s="265" t="s">
        <v>198</v>
      </c>
      <c r="C107" s="266">
        <v>29.200000000000003</v>
      </c>
      <c r="D107" s="267"/>
      <c r="E107" s="362" t="s">
        <v>234</v>
      </c>
      <c r="F107" s="266">
        <v>44.6</v>
      </c>
      <c r="G107" s="267"/>
      <c r="H107" s="362" t="s">
        <v>196</v>
      </c>
      <c r="I107" s="361"/>
    </row>
    <row r="108" spans="2:9" x14ac:dyDescent="0.2">
      <c r="B108" s="265" t="s">
        <v>49</v>
      </c>
      <c r="C108" s="266">
        <v>4.6415919999999993</v>
      </c>
      <c r="D108" s="267">
        <v>5.3</v>
      </c>
      <c r="E108" s="362">
        <v>-0.13</v>
      </c>
      <c r="F108" s="266">
        <v>4.5999999999999996</v>
      </c>
      <c r="G108" s="267">
        <v>-2.2999999999999998</v>
      </c>
      <c r="H108" s="362"/>
      <c r="I108" s="361"/>
    </row>
    <row r="109" spans="2:9" x14ac:dyDescent="0.2">
      <c r="B109" s="320" t="s">
        <v>50</v>
      </c>
      <c r="C109" s="272">
        <v>-11.599999999999998</v>
      </c>
      <c r="D109" s="273">
        <v>-2.7</v>
      </c>
      <c r="E109" s="363"/>
      <c r="F109" s="272">
        <v>-24.9</v>
      </c>
      <c r="G109" s="273">
        <v>-10.9</v>
      </c>
      <c r="H109" s="363"/>
      <c r="I109" s="361"/>
    </row>
    <row r="110" spans="2:9" ht="13.5" thickBot="1" x14ac:dyDescent="0.25">
      <c r="B110" s="364" t="s">
        <v>51</v>
      </c>
      <c r="C110" s="365">
        <v>14.341592000000006</v>
      </c>
      <c r="D110" s="366">
        <v>11.3</v>
      </c>
      <c r="E110" s="367">
        <v>0.28000000000000003</v>
      </c>
      <c r="F110" s="365">
        <v>61.3</v>
      </c>
      <c r="G110" s="366">
        <v>54.1</v>
      </c>
      <c r="H110" s="367">
        <v>0.13</v>
      </c>
      <c r="I110" s="361"/>
    </row>
    <row r="111" spans="2:9" x14ac:dyDescent="0.2">
      <c r="B111" s="368"/>
      <c r="C111" s="369"/>
      <c r="D111" s="370"/>
      <c r="E111" s="371"/>
      <c r="F111" s="369"/>
      <c r="G111" s="370"/>
      <c r="H111" s="371"/>
      <c r="I111" s="361"/>
    </row>
    <row r="112" spans="2:9" ht="13.5" thickBot="1" x14ac:dyDescent="0.25">
      <c r="B112" s="275" t="s">
        <v>52</v>
      </c>
      <c r="C112" s="343">
        <v>0.06</v>
      </c>
      <c r="D112" s="344">
        <v>0.05</v>
      </c>
      <c r="E112" s="372">
        <v>0.28000000000000003</v>
      </c>
      <c r="F112" s="343">
        <v>0.26</v>
      </c>
      <c r="G112" s="373">
        <v>0.23</v>
      </c>
      <c r="H112" s="278">
        <v>0.12</v>
      </c>
      <c r="I112" s="361"/>
    </row>
    <row r="113" spans="2:9" ht="15" customHeight="1" x14ac:dyDescent="0.2">
      <c r="B113" s="356" t="s">
        <v>250</v>
      </c>
      <c r="C113" s="321"/>
      <c r="D113" s="321"/>
      <c r="E113" s="321"/>
      <c r="F113" s="322"/>
      <c r="G113" s="322"/>
    </row>
    <row r="115" spans="2:9" ht="13.5" thickBot="1" x14ac:dyDescent="0.25">
      <c r="B115" s="323" t="s">
        <v>53</v>
      </c>
    </row>
    <row r="116" spans="2:9" ht="30" customHeight="1" thickBot="1" x14ac:dyDescent="0.25">
      <c r="B116" s="298" t="s">
        <v>29</v>
      </c>
      <c r="C116" s="423">
        <v>43100</v>
      </c>
      <c r="D116" s="424"/>
      <c r="E116" s="425">
        <v>42735</v>
      </c>
      <c r="F116" s="426"/>
      <c r="G116" s="427" t="s">
        <v>249</v>
      </c>
      <c r="H116" s="427"/>
    </row>
    <row r="117" spans="2:9" x14ac:dyDescent="0.2">
      <c r="B117" s="374" t="s">
        <v>164</v>
      </c>
      <c r="C117" s="375"/>
      <c r="D117" s="375">
        <v>127.4</v>
      </c>
      <c r="E117" s="416">
        <v>70</v>
      </c>
      <c r="F117" s="416"/>
      <c r="G117" s="376"/>
      <c r="H117" s="377">
        <v>0.82</v>
      </c>
      <c r="I117" s="378"/>
    </row>
    <row r="118" spans="2:9" x14ac:dyDescent="0.2">
      <c r="B118" s="379" t="s">
        <v>54</v>
      </c>
      <c r="C118" s="305"/>
      <c r="D118" s="305">
        <v>113.4</v>
      </c>
      <c r="E118" s="380"/>
      <c r="F118" s="380">
        <v>58.6</v>
      </c>
      <c r="G118" s="381"/>
      <c r="H118" s="382">
        <v>0.94</v>
      </c>
      <c r="I118" s="378"/>
    </row>
    <row r="119" spans="2:9" x14ac:dyDescent="0.2">
      <c r="B119" s="383" t="s">
        <v>168</v>
      </c>
      <c r="C119" s="384"/>
      <c r="D119" s="384">
        <v>14</v>
      </c>
      <c r="E119" s="417">
        <v>11.4</v>
      </c>
      <c r="F119" s="417"/>
      <c r="G119" s="385"/>
      <c r="H119" s="386">
        <v>0.22335107136140642</v>
      </c>
    </row>
    <row r="120" spans="2:9" x14ac:dyDescent="0.2">
      <c r="B120" s="387" t="s">
        <v>4</v>
      </c>
      <c r="C120" s="388"/>
      <c r="D120" s="388">
        <v>1.5</v>
      </c>
      <c r="E120" s="419">
        <v>1.7</v>
      </c>
      <c r="F120" s="419"/>
      <c r="G120" s="389"/>
      <c r="H120" s="390">
        <v>-0.13935346569885743</v>
      </c>
    </row>
    <row r="121" spans="2:9" x14ac:dyDescent="0.2">
      <c r="B121" s="391" t="s">
        <v>5</v>
      </c>
      <c r="C121" s="392"/>
      <c r="D121" s="392">
        <v>114.8</v>
      </c>
      <c r="E121" s="420">
        <v>132.69999999999999</v>
      </c>
      <c r="F121" s="420"/>
      <c r="G121" s="393"/>
      <c r="H121" s="394">
        <v>-0.13814248805675378</v>
      </c>
    </row>
    <row r="122" spans="2:9" ht="13.5" thickBot="1" x14ac:dyDescent="0.25">
      <c r="B122" s="364" t="s">
        <v>55</v>
      </c>
      <c r="C122" s="395"/>
      <c r="D122" s="395">
        <v>243.60000000000002</v>
      </c>
      <c r="E122" s="418">
        <v>204.4</v>
      </c>
      <c r="F122" s="418"/>
      <c r="G122" s="396"/>
      <c r="H122" s="397">
        <v>0.19248091867370531</v>
      </c>
    </row>
    <row r="123" spans="2:9" ht="15" customHeight="1" x14ac:dyDescent="0.2">
      <c r="B123" s="356" t="s">
        <v>254</v>
      </c>
      <c r="C123" s="321"/>
      <c r="D123" s="321"/>
      <c r="E123" s="321"/>
      <c r="F123" s="322"/>
      <c r="G123" s="322"/>
    </row>
    <row r="125" spans="2:9" ht="13.5" thickBot="1" x14ac:dyDescent="0.25">
      <c r="B125" s="297" t="s">
        <v>183</v>
      </c>
    </row>
    <row r="126" spans="2:9" ht="27.75" thickBot="1" x14ac:dyDescent="0.25">
      <c r="B126" s="298" t="s">
        <v>29</v>
      </c>
      <c r="C126" s="262" t="s">
        <v>160</v>
      </c>
      <c r="D126" s="263" t="s">
        <v>2</v>
      </c>
      <c r="E126" s="264" t="s">
        <v>249</v>
      </c>
      <c r="F126" s="262" t="s">
        <v>159</v>
      </c>
      <c r="G126" s="263" t="s">
        <v>3</v>
      </c>
      <c r="H126" s="264" t="s">
        <v>249</v>
      </c>
    </row>
    <row r="127" spans="2:9" x14ac:dyDescent="0.2">
      <c r="B127" s="265" t="s">
        <v>184</v>
      </c>
      <c r="C127" s="398">
        <v>8.5</v>
      </c>
      <c r="D127" s="399">
        <v>8.1999999999999993</v>
      </c>
      <c r="E127" s="400">
        <v>3.6585365853658569E-2</v>
      </c>
      <c r="F127" s="401">
        <v>31.200000000000003</v>
      </c>
      <c r="G127" s="402">
        <v>26.900000000000002</v>
      </c>
      <c r="H127" s="400">
        <v>0.1598513011152416</v>
      </c>
    </row>
    <row r="128" spans="2:9" x14ac:dyDescent="0.2">
      <c r="B128" s="265" t="s">
        <v>185</v>
      </c>
      <c r="C128" s="398">
        <v>9.1999999999999993</v>
      </c>
      <c r="D128" s="399">
        <v>6.1</v>
      </c>
      <c r="E128" s="400">
        <v>0.50819672131147531</v>
      </c>
      <c r="F128" s="401">
        <v>33</v>
      </c>
      <c r="G128" s="402">
        <v>30.299999999999997</v>
      </c>
      <c r="H128" s="400">
        <v>8.9108910891089188E-2</v>
      </c>
    </row>
    <row r="129" spans="2:8" x14ac:dyDescent="0.2">
      <c r="B129" s="265" t="s">
        <v>186</v>
      </c>
      <c r="C129" s="398">
        <v>3.4</v>
      </c>
      <c r="D129" s="399">
        <v>1.9</v>
      </c>
      <c r="E129" s="400">
        <v>0.78947368421052633</v>
      </c>
      <c r="F129" s="401">
        <v>15</v>
      </c>
      <c r="G129" s="402">
        <v>12.4</v>
      </c>
      <c r="H129" s="400">
        <v>0.20967741935483875</v>
      </c>
    </row>
    <row r="130" spans="2:8" x14ac:dyDescent="0.2">
      <c r="B130" s="265" t="s">
        <v>187</v>
      </c>
      <c r="C130" s="398">
        <v>4.5</v>
      </c>
      <c r="D130" s="399">
        <v>4.4000000000000004</v>
      </c>
      <c r="E130" s="400">
        <v>2.2727272727272707E-2</v>
      </c>
      <c r="F130" s="401">
        <v>20.5</v>
      </c>
      <c r="G130" s="402">
        <v>19.600000000000001</v>
      </c>
      <c r="H130" s="400">
        <v>4.5918367346938771E-2</v>
      </c>
    </row>
    <row r="131" spans="2:8" x14ac:dyDescent="0.2">
      <c r="B131" s="265" t="s">
        <v>188</v>
      </c>
      <c r="C131" s="398">
        <v>2.8</v>
      </c>
      <c r="D131" s="399">
        <v>3.2</v>
      </c>
      <c r="E131" s="400">
        <v>-0.12500000000000011</v>
      </c>
      <c r="F131" s="401">
        <v>12.7</v>
      </c>
      <c r="G131" s="402">
        <v>10.600000000000001</v>
      </c>
      <c r="H131" s="400">
        <v>0.19811320754716966</v>
      </c>
    </row>
    <row r="132" spans="2:8" x14ac:dyDescent="0.2">
      <c r="B132" s="304" t="s">
        <v>155</v>
      </c>
      <c r="C132" s="403">
        <v>1</v>
      </c>
      <c r="D132" s="404">
        <v>2.6</v>
      </c>
      <c r="E132" s="405">
        <v>-0.61538461538461542</v>
      </c>
      <c r="F132" s="406">
        <v>7.8</v>
      </c>
      <c r="G132" s="407">
        <v>17.700000000000003</v>
      </c>
      <c r="H132" s="408">
        <v>-0.54802259887005667</v>
      </c>
    </row>
    <row r="133" spans="2:8" ht="13.5" thickBot="1" x14ac:dyDescent="0.25">
      <c r="B133" s="409" t="s">
        <v>182</v>
      </c>
      <c r="C133" s="410">
        <v>29.3</v>
      </c>
      <c r="D133" s="411">
        <v>26.4</v>
      </c>
      <c r="E133" s="412">
        <v>0.10984848484848486</v>
      </c>
      <c r="F133" s="413">
        <v>120.2</v>
      </c>
      <c r="G133" s="414">
        <v>117.5</v>
      </c>
      <c r="H133" s="415">
        <v>2.2127659574467939E-2</v>
      </c>
    </row>
    <row r="134" spans="2:8" ht="14.25" x14ac:dyDescent="0.2">
      <c r="B134" s="319" t="s">
        <v>255</v>
      </c>
    </row>
  </sheetData>
  <mergeCells count="11">
    <mergeCell ref="D78:E78"/>
    <mergeCell ref="G78:H78"/>
    <mergeCell ref="B87:H87"/>
    <mergeCell ref="C116:D116"/>
    <mergeCell ref="E116:F116"/>
    <mergeCell ref="G116:H116"/>
    <mergeCell ref="E117:F117"/>
    <mergeCell ref="E119:F119"/>
    <mergeCell ref="E122:F122"/>
    <mergeCell ref="E120:F120"/>
    <mergeCell ref="E121:F121"/>
  </mergeCells>
  <pageMargins left="0.70866141732283472" right="0.70866141732283472" top="0.74803149606299213" bottom="0.74803149606299213" header="0.31496062992125984" footer="0.31496062992125984"/>
  <pageSetup paperSize="9" scale="26" orientation="landscape"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rowBreaks count="1" manualBreakCount="1">
    <brk id="48" min="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F39"/>
  <sheetViews>
    <sheetView showGridLines="0" zoomScale="70" zoomScaleNormal="70" zoomScaleSheetLayoutView="85" workbookViewId="0"/>
  </sheetViews>
  <sheetFormatPr defaultRowHeight="12.75" x14ac:dyDescent="0.2"/>
  <cols>
    <col min="2" max="2" width="47.5703125" customWidth="1"/>
    <col min="3" max="6" width="10.7109375" customWidth="1"/>
  </cols>
  <sheetData>
    <row r="1" spans="2:6" x14ac:dyDescent="0.2">
      <c r="B1" s="1"/>
      <c r="C1" s="1"/>
      <c r="D1" s="1"/>
      <c r="E1" s="1"/>
      <c r="F1" s="1"/>
    </row>
    <row r="2" spans="2:6" ht="20.25" x14ac:dyDescent="0.3">
      <c r="B2" s="14" t="s">
        <v>56</v>
      </c>
      <c r="C2" s="1"/>
      <c r="D2" s="1"/>
      <c r="E2" s="1"/>
      <c r="F2" s="1"/>
    </row>
    <row r="3" spans="2:6" x14ac:dyDescent="0.2">
      <c r="B3" s="13" t="s">
        <v>171</v>
      </c>
      <c r="C3" s="1"/>
      <c r="D3" s="1"/>
      <c r="E3" s="1"/>
      <c r="F3" s="1"/>
    </row>
    <row r="4" spans="2:6" ht="13.5" thickBot="1" x14ac:dyDescent="0.25">
      <c r="B4" s="2"/>
      <c r="C4" s="1"/>
      <c r="D4" s="1"/>
      <c r="E4" s="1"/>
      <c r="F4" s="1"/>
    </row>
    <row r="5" spans="2:6" s="4" customFormat="1" ht="30" customHeight="1" thickBot="1" x14ac:dyDescent="0.25">
      <c r="B5" s="62" t="s">
        <v>57</v>
      </c>
      <c r="C5" s="94" t="s">
        <v>236</v>
      </c>
      <c r="D5" s="28" t="s">
        <v>237</v>
      </c>
      <c r="E5" s="94" t="s">
        <v>238</v>
      </c>
      <c r="F5" s="28" t="s">
        <v>239</v>
      </c>
    </row>
    <row r="6" spans="2:6" x14ac:dyDescent="0.2">
      <c r="B6" s="31" t="s">
        <v>6</v>
      </c>
      <c r="C6" s="33">
        <v>219573</v>
      </c>
      <c r="D6" s="32">
        <v>265618</v>
      </c>
      <c r="E6" s="33">
        <v>903392</v>
      </c>
      <c r="F6" s="34">
        <v>987329</v>
      </c>
    </row>
    <row r="7" spans="2:6" x14ac:dyDescent="0.2">
      <c r="B7" s="29" t="s">
        <v>42</v>
      </c>
      <c r="C7" s="16">
        <v>89020</v>
      </c>
      <c r="D7" s="15">
        <v>112594</v>
      </c>
      <c r="E7" s="16">
        <v>339343</v>
      </c>
      <c r="F7" s="35">
        <v>421101</v>
      </c>
    </row>
    <row r="8" spans="2:6" ht="13.5" thickBot="1" x14ac:dyDescent="0.25">
      <c r="B8" s="8" t="s">
        <v>7</v>
      </c>
      <c r="C8" s="10">
        <v>130553</v>
      </c>
      <c r="D8" s="9">
        <v>153024</v>
      </c>
      <c r="E8" s="10">
        <v>564049</v>
      </c>
      <c r="F8" s="36">
        <v>566228</v>
      </c>
    </row>
    <row r="9" spans="2:6" x14ac:dyDescent="0.2">
      <c r="B9" s="18"/>
      <c r="C9" s="20"/>
      <c r="D9" s="19"/>
      <c r="E9" s="20"/>
      <c r="F9" s="30"/>
    </row>
    <row r="10" spans="2:6" x14ac:dyDescent="0.2">
      <c r="B10" s="17" t="s">
        <v>58</v>
      </c>
      <c r="C10" s="20">
        <v>52456</v>
      </c>
      <c r="D10" s="19">
        <v>49585</v>
      </c>
      <c r="E10" s="20">
        <v>207857</v>
      </c>
      <c r="F10" s="30">
        <v>190473</v>
      </c>
    </row>
    <row r="11" spans="2:6" x14ac:dyDescent="0.2">
      <c r="B11" s="17" t="s">
        <v>59</v>
      </c>
      <c r="C11" s="20">
        <v>41062</v>
      </c>
      <c r="D11" s="19">
        <v>27222</v>
      </c>
      <c r="E11" s="20">
        <v>112293</v>
      </c>
      <c r="F11" s="30">
        <v>91526</v>
      </c>
    </row>
    <row r="12" spans="2:6" x14ac:dyDescent="0.2">
      <c r="B12" s="17" t="s">
        <v>60</v>
      </c>
      <c r="C12" s="20">
        <v>9741</v>
      </c>
      <c r="D12" s="19">
        <v>24847</v>
      </c>
      <c r="E12" s="20">
        <v>57397</v>
      </c>
      <c r="F12" s="30">
        <v>80609</v>
      </c>
    </row>
    <row r="13" spans="2:6" s="83" customFormat="1" x14ac:dyDescent="0.2">
      <c r="B13" s="132" t="s">
        <v>61</v>
      </c>
      <c r="C13" s="22">
        <v>56777</v>
      </c>
      <c r="D13" s="21">
        <v>51868</v>
      </c>
      <c r="E13" s="22">
        <v>217660</v>
      </c>
      <c r="F13" s="21">
        <v>194726</v>
      </c>
    </row>
    <row r="14" spans="2:6" x14ac:dyDescent="0.2">
      <c r="B14" s="29" t="s">
        <v>173</v>
      </c>
      <c r="C14" s="16"/>
      <c r="D14" s="15"/>
      <c r="E14" s="16">
        <v>168687</v>
      </c>
      <c r="F14" s="15"/>
    </row>
    <row r="15" spans="2:6" x14ac:dyDescent="0.2">
      <c r="B15" s="7" t="s">
        <v>62</v>
      </c>
      <c r="C15" s="12">
        <v>160036</v>
      </c>
      <c r="D15" s="11">
        <v>153522</v>
      </c>
      <c r="E15" s="12">
        <v>763894</v>
      </c>
      <c r="F15" s="11">
        <v>557334</v>
      </c>
    </row>
    <row r="16" spans="2:6" x14ac:dyDescent="0.2">
      <c r="B16" s="29"/>
      <c r="C16" s="16"/>
      <c r="D16" s="15"/>
      <c r="E16" s="16"/>
      <c r="F16" s="35"/>
    </row>
    <row r="17" spans="2:6" ht="13.5" thickBot="1" x14ac:dyDescent="0.25">
      <c r="B17" s="8" t="s">
        <v>63</v>
      </c>
      <c r="C17" s="10">
        <v>-29483</v>
      </c>
      <c r="D17" s="9">
        <v>-498</v>
      </c>
      <c r="E17" s="10">
        <v>-199845</v>
      </c>
      <c r="F17" s="36">
        <v>8894</v>
      </c>
    </row>
    <row r="18" spans="2:6" x14ac:dyDescent="0.2">
      <c r="B18" s="18"/>
      <c r="C18" s="20"/>
      <c r="D18" s="19"/>
      <c r="E18" s="20"/>
      <c r="F18" s="30"/>
    </row>
    <row r="19" spans="2:6" x14ac:dyDescent="0.2">
      <c r="B19" s="17" t="s">
        <v>64</v>
      </c>
      <c r="C19" s="20">
        <v>-261</v>
      </c>
      <c r="D19" s="19">
        <v>-285</v>
      </c>
      <c r="E19" s="20">
        <v>-1001</v>
      </c>
      <c r="F19" s="30">
        <v>-1371</v>
      </c>
    </row>
    <row r="20" spans="2:6" x14ac:dyDescent="0.2">
      <c r="B20" s="17" t="s">
        <v>65</v>
      </c>
      <c r="C20" s="20">
        <v>926</v>
      </c>
      <c r="D20" s="19">
        <v>-2001</v>
      </c>
      <c r="E20" s="20">
        <v>2667</v>
      </c>
      <c r="F20" s="30">
        <v>-1010</v>
      </c>
    </row>
    <row r="21" spans="2:6" x14ac:dyDescent="0.2">
      <c r="B21" s="29" t="s">
        <v>66</v>
      </c>
      <c r="C21" s="16">
        <v>203</v>
      </c>
      <c r="D21" s="15">
        <v>178</v>
      </c>
      <c r="E21" s="16">
        <v>759</v>
      </c>
      <c r="F21" s="35">
        <v>736</v>
      </c>
    </row>
    <row r="22" spans="2:6" ht="13.5" thickBot="1" x14ac:dyDescent="0.25">
      <c r="B22" s="8" t="s">
        <v>67</v>
      </c>
      <c r="C22" s="10">
        <v>-28615</v>
      </c>
      <c r="D22" s="9">
        <v>-2606</v>
      </c>
      <c r="E22" s="10">
        <v>-197420</v>
      </c>
      <c r="F22" s="36">
        <v>7249</v>
      </c>
    </row>
    <row r="23" spans="2:6" x14ac:dyDescent="0.2">
      <c r="B23" s="18"/>
      <c r="C23" s="20"/>
      <c r="D23" s="19"/>
      <c r="E23" s="20"/>
      <c r="F23" s="30"/>
    </row>
    <row r="24" spans="2:6" x14ac:dyDescent="0.2">
      <c r="B24" s="93" t="s">
        <v>68</v>
      </c>
      <c r="C24" s="16">
        <v>-5838</v>
      </c>
      <c r="D24" s="15">
        <v>-2954</v>
      </c>
      <c r="E24" s="16">
        <v>-6991</v>
      </c>
      <c r="F24" s="35">
        <v>4709</v>
      </c>
    </row>
    <row r="25" spans="2:6" ht="13.5" thickBot="1" x14ac:dyDescent="0.25">
      <c r="B25" s="8" t="s">
        <v>13</v>
      </c>
      <c r="C25" s="10">
        <v>-34453</v>
      </c>
      <c r="D25" s="9">
        <v>-5560</v>
      </c>
      <c r="E25" s="10">
        <v>-204411</v>
      </c>
      <c r="F25" s="36">
        <v>11958</v>
      </c>
    </row>
    <row r="26" spans="2:6" x14ac:dyDescent="0.2">
      <c r="B26" s="17" t="s">
        <v>69</v>
      </c>
      <c r="C26" s="20"/>
      <c r="D26" s="19"/>
      <c r="E26" s="20"/>
      <c r="F26" s="30"/>
    </row>
    <row r="27" spans="2:6" x14ac:dyDescent="0.2">
      <c r="B27" s="27" t="s">
        <v>70</v>
      </c>
      <c r="C27" s="20">
        <v>-34190</v>
      </c>
      <c r="D27" s="19">
        <v>-5466</v>
      </c>
      <c r="E27" s="20">
        <v>-203987</v>
      </c>
      <c r="F27" s="30">
        <v>11987.19</v>
      </c>
    </row>
    <row r="28" spans="2:6" x14ac:dyDescent="0.2">
      <c r="B28" s="29" t="s">
        <v>71</v>
      </c>
      <c r="C28" s="16">
        <v>-263</v>
      </c>
      <c r="D28" s="15">
        <v>-94</v>
      </c>
      <c r="E28" s="16">
        <v>-424</v>
      </c>
      <c r="F28" s="35">
        <v>-29</v>
      </c>
    </row>
    <row r="29" spans="2:6" ht="13.5" thickBot="1" x14ac:dyDescent="0.25">
      <c r="B29" s="8" t="s">
        <v>13</v>
      </c>
      <c r="C29" s="10">
        <v>-34453</v>
      </c>
      <c r="D29" s="9">
        <v>-5560</v>
      </c>
      <c r="E29" s="10">
        <v>-204411</v>
      </c>
      <c r="F29" s="36">
        <v>11958</v>
      </c>
    </row>
    <row r="30" spans="2:6" x14ac:dyDescent="0.2">
      <c r="B30" s="18"/>
      <c r="C30" s="20"/>
      <c r="D30" s="19"/>
      <c r="E30" s="20"/>
      <c r="F30" s="30"/>
    </row>
    <row r="31" spans="2:6" x14ac:dyDescent="0.2">
      <c r="B31" s="44" t="s">
        <v>72</v>
      </c>
      <c r="C31" s="22">
        <v>232167.484</v>
      </c>
      <c r="D31" s="21">
        <v>232725.32311601701</v>
      </c>
      <c r="E31" s="22">
        <v>233721.57199999999</v>
      </c>
      <c r="F31" s="38">
        <v>231743.01080430401</v>
      </c>
    </row>
    <row r="32" spans="2:6" x14ac:dyDescent="0.2">
      <c r="B32" s="44" t="s">
        <v>73</v>
      </c>
      <c r="C32" s="22">
        <v>235027.19846166429</v>
      </c>
      <c r="D32" s="21">
        <v>235429.63228110701</v>
      </c>
      <c r="E32" s="22">
        <v>236835.67713665371</v>
      </c>
      <c r="F32" s="38">
        <v>234970.397578114</v>
      </c>
    </row>
    <row r="33" spans="2:6" x14ac:dyDescent="0.2">
      <c r="B33" s="41"/>
      <c r="C33" s="43"/>
      <c r="D33" s="42"/>
      <c r="E33" s="43"/>
      <c r="F33" s="85"/>
    </row>
    <row r="34" spans="2:6" x14ac:dyDescent="0.2">
      <c r="B34" s="7" t="s">
        <v>74</v>
      </c>
      <c r="C34" s="22"/>
      <c r="D34" s="21"/>
      <c r="E34" s="22"/>
      <c r="F34" s="38"/>
    </row>
    <row r="35" spans="2:6" x14ac:dyDescent="0.2">
      <c r="B35" s="45" t="s">
        <v>75</v>
      </c>
      <c r="C35" s="24">
        <v>-0.15</v>
      </c>
      <c r="D35" s="23">
        <v>-0.02</v>
      </c>
      <c r="E35" s="24">
        <v>-0.87</v>
      </c>
      <c r="F35" s="86">
        <v>0.05</v>
      </c>
    </row>
    <row r="36" spans="2:6" ht="15" thickBot="1" x14ac:dyDescent="0.25">
      <c r="B36" s="46" t="s">
        <v>212</v>
      </c>
      <c r="C36" s="26">
        <v>-0.15</v>
      </c>
      <c r="D36" s="25">
        <v>-0.02</v>
      </c>
      <c r="E36" s="26">
        <v>-0.87</v>
      </c>
      <c r="F36" s="87">
        <v>0.05</v>
      </c>
    </row>
    <row r="37" spans="2:6" x14ac:dyDescent="0.2">
      <c r="B37" s="1"/>
      <c r="C37" s="1"/>
      <c r="D37" s="1"/>
      <c r="E37" s="1"/>
      <c r="F37" s="1"/>
    </row>
    <row r="38" spans="2:6" ht="14.25" x14ac:dyDescent="0.2">
      <c r="B38" s="107" t="s">
        <v>211</v>
      </c>
    </row>
    <row r="39" spans="2:6" x14ac:dyDescent="0.2">
      <c r="C39" s="67"/>
    </row>
  </sheetData>
  <pageMargins left="0.70866141732283472" right="0.70866141732283472" top="0.74803149606299213" bottom="0.74803149606299213" header="0.31496062992125984" footer="0.31496062992125984"/>
  <pageSetup paperSize="9" orientation="landscape"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F46"/>
  <sheetViews>
    <sheetView showGridLines="0" zoomScale="70" zoomScaleNormal="70" zoomScaleSheetLayoutView="70" workbookViewId="0"/>
  </sheetViews>
  <sheetFormatPr defaultRowHeight="12.75" x14ac:dyDescent="0.2"/>
  <cols>
    <col min="2" max="2" width="47.5703125" customWidth="1"/>
    <col min="3" max="4" width="11.140625" customWidth="1"/>
    <col min="5" max="5" width="26.5703125" bestFit="1" customWidth="1"/>
    <col min="6" max="6" width="27.85546875" bestFit="1" customWidth="1"/>
  </cols>
  <sheetData>
    <row r="1" spans="2:6" x14ac:dyDescent="0.2">
      <c r="B1" s="1"/>
      <c r="C1" s="1"/>
      <c r="D1" s="1"/>
      <c r="E1" s="1"/>
      <c r="F1" s="1"/>
    </row>
    <row r="2" spans="2:6" ht="20.25" x14ac:dyDescent="0.3">
      <c r="B2" s="14" t="s">
        <v>76</v>
      </c>
      <c r="C2" s="14"/>
      <c r="D2" s="14"/>
      <c r="E2" s="1"/>
      <c r="F2" s="1"/>
    </row>
    <row r="3" spans="2:6" x14ac:dyDescent="0.2">
      <c r="B3" s="13" t="s">
        <v>171</v>
      </c>
      <c r="C3" s="13"/>
      <c r="D3" s="13"/>
      <c r="E3" s="1"/>
      <c r="F3" s="1"/>
    </row>
    <row r="4" spans="2:6" ht="13.5" thickBot="1" x14ac:dyDescent="0.25">
      <c r="B4" s="2"/>
      <c r="C4" s="2"/>
      <c r="D4" s="2"/>
      <c r="E4" s="1"/>
      <c r="F4" s="1"/>
    </row>
    <row r="5" spans="2:6" s="4" customFormat="1" ht="30" customHeight="1" thickBot="1" x14ac:dyDescent="0.25">
      <c r="B5" s="62" t="s">
        <v>57</v>
      </c>
      <c r="C5" s="62"/>
      <c r="D5" s="62"/>
      <c r="E5" s="216" t="s">
        <v>240</v>
      </c>
      <c r="F5" s="217" t="s">
        <v>241</v>
      </c>
    </row>
    <row r="6" spans="2:6" x14ac:dyDescent="0.2">
      <c r="B6" s="92" t="s">
        <v>77</v>
      </c>
      <c r="C6" s="92"/>
      <c r="D6" s="92"/>
      <c r="E6" s="20">
        <v>256319</v>
      </c>
      <c r="F6" s="30">
        <v>400318</v>
      </c>
    </row>
    <row r="7" spans="2:6" x14ac:dyDescent="0.2">
      <c r="B7" s="92" t="s">
        <v>78</v>
      </c>
      <c r="C7" s="92"/>
      <c r="D7" s="92"/>
      <c r="E7" s="20">
        <v>752952</v>
      </c>
      <c r="F7" s="30">
        <v>795771</v>
      </c>
    </row>
    <row r="8" spans="2:6" x14ac:dyDescent="0.2">
      <c r="B8" s="92" t="s">
        <v>79</v>
      </c>
      <c r="C8" s="92"/>
      <c r="D8" s="92"/>
      <c r="E8" s="20">
        <v>33621</v>
      </c>
      <c r="F8" s="30">
        <v>40398</v>
      </c>
    </row>
    <row r="9" spans="2:6" x14ac:dyDescent="0.2">
      <c r="B9" s="92" t="s">
        <v>80</v>
      </c>
      <c r="C9" s="92"/>
      <c r="D9" s="92"/>
      <c r="E9" s="20">
        <v>7453</v>
      </c>
      <c r="F9" s="30">
        <v>12046</v>
      </c>
    </row>
    <row r="10" spans="2:6" x14ac:dyDescent="0.2">
      <c r="B10" s="93" t="s">
        <v>81</v>
      </c>
      <c r="C10" s="93"/>
      <c r="D10" s="93"/>
      <c r="E10" s="16">
        <v>4223</v>
      </c>
      <c r="F10" s="35">
        <v>3941</v>
      </c>
    </row>
    <row r="11" spans="2:6" ht="13.5" thickBot="1" x14ac:dyDescent="0.25">
      <c r="B11" s="96" t="s">
        <v>82</v>
      </c>
      <c r="C11" s="96"/>
      <c r="D11" s="96"/>
      <c r="E11" s="10">
        <v>1054568</v>
      </c>
      <c r="F11" s="36">
        <v>1252474</v>
      </c>
    </row>
    <row r="12" spans="2:6" x14ac:dyDescent="0.2">
      <c r="B12" s="109"/>
      <c r="C12" s="109"/>
      <c r="D12" s="109"/>
      <c r="E12" s="20"/>
      <c r="F12" s="30"/>
    </row>
    <row r="13" spans="2:6" x14ac:dyDescent="0.2">
      <c r="B13" s="92" t="s">
        <v>83</v>
      </c>
      <c r="C13" s="92"/>
      <c r="D13" s="92"/>
      <c r="E13" s="20">
        <v>31609</v>
      </c>
      <c r="F13" s="30">
        <v>54078</v>
      </c>
    </row>
    <row r="14" spans="2:6" x14ac:dyDescent="0.2">
      <c r="B14" s="92" t="s">
        <v>84</v>
      </c>
      <c r="C14" s="92"/>
      <c r="D14" s="92"/>
      <c r="E14" s="20">
        <v>114254</v>
      </c>
      <c r="F14" s="30">
        <v>132424</v>
      </c>
    </row>
    <row r="15" spans="2:6" x14ac:dyDescent="0.2">
      <c r="B15" s="92" t="s">
        <v>85</v>
      </c>
      <c r="C15" s="92"/>
      <c r="D15" s="92"/>
      <c r="E15" s="20">
        <v>53114</v>
      </c>
      <c r="F15" s="30">
        <v>46115</v>
      </c>
    </row>
    <row r="16" spans="2:6" x14ac:dyDescent="0.2">
      <c r="B16" s="92" t="s">
        <v>86</v>
      </c>
      <c r="C16" s="92"/>
      <c r="D16" s="92"/>
      <c r="E16" s="20"/>
      <c r="F16" s="30">
        <v>1210</v>
      </c>
    </row>
    <row r="17" spans="2:6" x14ac:dyDescent="0.2">
      <c r="B17" s="93" t="s">
        <v>87</v>
      </c>
      <c r="C17" s="93"/>
      <c r="D17" s="93"/>
      <c r="E17" s="16">
        <v>120850</v>
      </c>
      <c r="F17" s="35">
        <v>142527</v>
      </c>
    </row>
    <row r="18" spans="2:6" ht="13.5" thickBot="1" x14ac:dyDescent="0.25">
      <c r="B18" s="96" t="s">
        <v>88</v>
      </c>
      <c r="C18" s="96"/>
      <c r="D18" s="96"/>
      <c r="E18" s="10">
        <v>319827</v>
      </c>
      <c r="F18" s="36">
        <v>376354</v>
      </c>
    </row>
    <row r="19" spans="2:6" x14ac:dyDescent="0.2">
      <c r="B19" s="109"/>
      <c r="C19" s="109"/>
      <c r="D19" s="109"/>
      <c r="E19" s="20"/>
      <c r="F19" s="30"/>
    </row>
    <row r="20" spans="2:6" x14ac:dyDescent="0.2">
      <c r="B20" s="110" t="s">
        <v>89</v>
      </c>
      <c r="C20" s="110"/>
      <c r="D20" s="110"/>
      <c r="E20" s="39">
        <v>1374395</v>
      </c>
      <c r="F20" s="40">
        <v>1628828</v>
      </c>
    </row>
    <row r="21" spans="2:6" x14ac:dyDescent="0.2">
      <c r="B21" s="109"/>
      <c r="C21" s="109"/>
      <c r="D21" s="109"/>
      <c r="E21" s="20"/>
      <c r="F21" s="30"/>
    </row>
    <row r="22" spans="2:6" x14ac:dyDescent="0.2">
      <c r="B22" s="92" t="s">
        <v>90</v>
      </c>
      <c r="C22" s="92"/>
      <c r="D22" s="92"/>
      <c r="E22" s="20">
        <v>47064</v>
      </c>
      <c r="F22" s="30">
        <v>46577</v>
      </c>
    </row>
    <row r="23" spans="2:6" x14ac:dyDescent="0.2">
      <c r="B23" s="92" t="s">
        <v>91</v>
      </c>
      <c r="C23" s="92"/>
      <c r="D23" s="92"/>
      <c r="E23" s="20">
        <v>1068149</v>
      </c>
      <c r="F23" s="30">
        <v>1051890</v>
      </c>
    </row>
    <row r="24" spans="2:6" x14ac:dyDescent="0.2">
      <c r="B24" s="92" t="s">
        <v>189</v>
      </c>
      <c r="C24" s="92"/>
      <c r="D24" s="92"/>
      <c r="E24" s="20">
        <v>-48790</v>
      </c>
      <c r="F24" s="30"/>
    </row>
    <row r="25" spans="2:6" x14ac:dyDescent="0.2">
      <c r="B25" s="108" t="s">
        <v>92</v>
      </c>
      <c r="C25" s="108"/>
      <c r="D25" s="108"/>
      <c r="E25" s="22">
        <v>263164</v>
      </c>
      <c r="F25" s="38">
        <v>234502</v>
      </c>
    </row>
    <row r="26" spans="2:6" x14ac:dyDescent="0.2">
      <c r="B26" s="93" t="s">
        <v>93</v>
      </c>
      <c r="C26" s="93"/>
      <c r="D26" s="93"/>
      <c r="E26" s="16">
        <v>-577193</v>
      </c>
      <c r="F26" s="35">
        <v>-338138</v>
      </c>
    </row>
    <row r="27" spans="2:6" x14ac:dyDescent="0.2">
      <c r="B27" s="109" t="s">
        <v>94</v>
      </c>
      <c r="C27" s="109"/>
      <c r="D27" s="109"/>
      <c r="E27" s="48">
        <v>752394</v>
      </c>
      <c r="F27" s="49">
        <v>994831</v>
      </c>
    </row>
    <row r="28" spans="2:6" x14ac:dyDescent="0.2">
      <c r="B28" s="93" t="s">
        <v>95</v>
      </c>
      <c r="C28" s="93"/>
      <c r="D28" s="93"/>
      <c r="E28" s="16">
        <v>2308</v>
      </c>
      <c r="F28" s="35">
        <v>1906</v>
      </c>
    </row>
    <row r="29" spans="2:6" ht="13.5" thickBot="1" x14ac:dyDescent="0.25">
      <c r="B29" s="96" t="s">
        <v>96</v>
      </c>
      <c r="C29" s="96"/>
      <c r="D29" s="96"/>
      <c r="E29" s="10">
        <v>754702</v>
      </c>
      <c r="F29" s="36">
        <v>996737</v>
      </c>
    </row>
    <row r="30" spans="2:6" x14ac:dyDescent="0.2">
      <c r="B30" s="109"/>
      <c r="C30" s="109"/>
      <c r="D30" s="109"/>
      <c r="E30" s="20"/>
      <c r="F30" s="30"/>
    </row>
    <row r="31" spans="2:6" x14ac:dyDescent="0.2">
      <c r="B31" s="92" t="s">
        <v>97</v>
      </c>
      <c r="C31" s="92"/>
      <c r="D31" s="92"/>
      <c r="E31" s="20"/>
      <c r="F31" s="30">
        <v>9586</v>
      </c>
    </row>
    <row r="32" spans="2:6" x14ac:dyDescent="0.2">
      <c r="B32" s="92" t="s">
        <v>98</v>
      </c>
      <c r="C32" s="92"/>
      <c r="D32" s="92"/>
      <c r="E32" s="20">
        <v>95602</v>
      </c>
      <c r="F32" s="30">
        <v>97282</v>
      </c>
    </row>
    <row r="33" spans="2:6" x14ac:dyDescent="0.2">
      <c r="B33" s="92" t="s">
        <v>99</v>
      </c>
      <c r="C33" s="92"/>
      <c r="D33" s="92"/>
      <c r="E33" s="20">
        <v>43727</v>
      </c>
      <c r="F33" s="30">
        <v>54406</v>
      </c>
    </row>
    <row r="34" spans="2:6" x14ac:dyDescent="0.2">
      <c r="B34" s="93" t="s">
        <v>100</v>
      </c>
      <c r="C34" s="93"/>
      <c r="D34" s="93"/>
      <c r="E34" s="16">
        <v>142059</v>
      </c>
      <c r="F34" s="35">
        <v>107151</v>
      </c>
    </row>
    <row r="35" spans="2:6" ht="13.5" thickBot="1" x14ac:dyDescent="0.25">
      <c r="B35" s="96" t="s">
        <v>101</v>
      </c>
      <c r="C35" s="96"/>
      <c r="D35" s="96"/>
      <c r="E35" s="10">
        <v>281388</v>
      </c>
      <c r="F35" s="36">
        <v>268425</v>
      </c>
    </row>
    <row r="36" spans="2:6" x14ac:dyDescent="0.2">
      <c r="B36" s="109"/>
      <c r="C36" s="109"/>
      <c r="D36" s="109"/>
      <c r="E36" s="20"/>
      <c r="F36" s="30"/>
    </row>
    <row r="37" spans="2:6" x14ac:dyDescent="0.2">
      <c r="B37" s="92" t="s">
        <v>102</v>
      </c>
      <c r="C37" s="92"/>
      <c r="D37" s="92"/>
      <c r="E37" s="20">
        <v>51441</v>
      </c>
      <c r="F37" s="30">
        <v>76630</v>
      </c>
    </row>
    <row r="38" spans="2:6" x14ac:dyDescent="0.2">
      <c r="B38" s="92" t="s">
        <v>190</v>
      </c>
      <c r="C38" s="92"/>
      <c r="D38" s="92"/>
      <c r="E38" s="20">
        <v>1702</v>
      </c>
      <c r="F38" s="30">
        <v>1289</v>
      </c>
    </row>
    <row r="39" spans="2:6" x14ac:dyDescent="0.2">
      <c r="B39" s="92" t="s">
        <v>103</v>
      </c>
      <c r="C39" s="92"/>
      <c r="D39" s="92"/>
      <c r="E39" s="20">
        <v>7025</v>
      </c>
      <c r="F39" s="30">
        <v>9383</v>
      </c>
    </row>
    <row r="40" spans="2:6" x14ac:dyDescent="0.2">
      <c r="B40" s="92" t="s">
        <v>99</v>
      </c>
      <c r="C40" s="92"/>
      <c r="D40" s="92"/>
      <c r="E40" s="20">
        <v>37173</v>
      </c>
      <c r="F40" s="30">
        <v>36410</v>
      </c>
    </row>
    <row r="41" spans="2:6" x14ac:dyDescent="0.2">
      <c r="B41" s="92" t="s">
        <v>100</v>
      </c>
      <c r="C41" s="92"/>
      <c r="D41" s="92"/>
      <c r="E41" s="20">
        <v>101572</v>
      </c>
      <c r="F41" s="30">
        <v>97256</v>
      </c>
    </row>
    <row r="42" spans="2:6" x14ac:dyDescent="0.2">
      <c r="B42" s="93" t="s">
        <v>104</v>
      </c>
      <c r="C42" s="93"/>
      <c r="D42" s="93"/>
      <c r="E42" s="16">
        <v>139392</v>
      </c>
      <c r="F42" s="35">
        <v>142698</v>
      </c>
    </row>
    <row r="43" spans="2:6" ht="13.5" thickBot="1" x14ac:dyDescent="0.25">
      <c r="B43" s="96" t="s">
        <v>105</v>
      </c>
      <c r="C43" s="96"/>
      <c r="D43" s="96"/>
      <c r="E43" s="10">
        <v>338305</v>
      </c>
      <c r="F43" s="36">
        <v>363666</v>
      </c>
    </row>
    <row r="44" spans="2:6" x14ac:dyDescent="0.2">
      <c r="B44" s="109"/>
      <c r="C44" s="109"/>
      <c r="D44" s="109"/>
      <c r="E44" s="20"/>
      <c r="F44" s="30"/>
    </row>
    <row r="45" spans="2:6" x14ac:dyDescent="0.2">
      <c r="B45" s="110" t="s">
        <v>106</v>
      </c>
      <c r="C45" s="110"/>
      <c r="D45" s="110"/>
      <c r="E45" s="39">
        <v>1374395</v>
      </c>
      <c r="F45" s="40">
        <v>1628828</v>
      </c>
    </row>
    <row r="46" spans="2:6" x14ac:dyDescent="0.2">
      <c r="B46" s="1"/>
      <c r="C46" s="1"/>
      <c r="D46" s="1"/>
      <c r="E46" s="1"/>
      <c r="F46" s="1"/>
    </row>
  </sheetData>
  <pageMargins left="0.70866141732283472" right="0.70866141732283472" top="0.74803149606299213" bottom="0.74803149606299213" header="0.31496062992125984" footer="0.31496062992125984"/>
  <pageSetup paperSize="9" scale="83" orientation="landscape"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H42"/>
  <sheetViews>
    <sheetView showGridLines="0" zoomScale="70" zoomScaleNormal="70" zoomScaleSheetLayoutView="85" workbookViewId="0"/>
  </sheetViews>
  <sheetFormatPr defaultRowHeight="12.75" x14ac:dyDescent="0.2"/>
  <cols>
    <col min="2" max="2" width="47.5703125" customWidth="1"/>
    <col min="3" max="8" width="10.7109375" customWidth="1"/>
  </cols>
  <sheetData>
    <row r="1" spans="1:8" x14ac:dyDescent="0.2">
      <c r="B1" s="1"/>
      <c r="C1" s="1"/>
      <c r="D1" s="1"/>
      <c r="E1" s="1"/>
      <c r="F1" s="1"/>
      <c r="G1" s="1"/>
      <c r="H1" s="1"/>
    </row>
    <row r="2" spans="1:8" ht="20.25" x14ac:dyDescent="0.3">
      <c r="B2" s="14" t="s">
        <v>107</v>
      </c>
      <c r="C2" s="1"/>
      <c r="D2" s="1"/>
      <c r="E2" s="1"/>
      <c r="F2" s="1"/>
      <c r="G2" s="1"/>
      <c r="H2" s="1"/>
    </row>
    <row r="3" spans="1:8" x14ac:dyDescent="0.2">
      <c r="B3" s="13" t="s">
        <v>171</v>
      </c>
      <c r="C3" s="1"/>
      <c r="D3" s="1"/>
      <c r="E3" s="1"/>
      <c r="F3" s="1"/>
      <c r="G3" s="1"/>
      <c r="H3" s="1"/>
    </row>
    <row r="4" spans="1:8" ht="13.5" thickBot="1" x14ac:dyDescent="0.25">
      <c r="B4" s="2"/>
      <c r="C4" s="1"/>
      <c r="D4" s="1"/>
      <c r="E4" s="1"/>
      <c r="F4" s="1"/>
      <c r="G4" s="1"/>
      <c r="H4" s="1"/>
    </row>
    <row r="5" spans="1:8" s="4" customFormat="1" ht="30" customHeight="1" thickBot="1" x14ac:dyDescent="0.25">
      <c r="B5" s="62" t="s">
        <v>57</v>
      </c>
      <c r="C5" s="134"/>
      <c r="D5" s="134"/>
      <c r="E5" s="94" t="s">
        <v>236</v>
      </c>
      <c r="F5" s="28" t="s">
        <v>237</v>
      </c>
      <c r="G5" s="94" t="s">
        <v>238</v>
      </c>
      <c r="H5" s="28" t="s">
        <v>239</v>
      </c>
    </row>
    <row r="6" spans="1:8" x14ac:dyDescent="0.2">
      <c r="B6" s="111" t="s">
        <v>108</v>
      </c>
      <c r="C6" s="112"/>
      <c r="D6" s="112"/>
      <c r="E6" s="113">
        <v>-29483</v>
      </c>
      <c r="F6" s="112">
        <v>-498</v>
      </c>
      <c r="G6" s="20">
        <v>-199845</v>
      </c>
      <c r="H6" s="30">
        <v>8894</v>
      </c>
    </row>
    <row r="7" spans="1:8" x14ac:dyDescent="0.2">
      <c r="B7" s="111"/>
      <c r="C7" s="112"/>
      <c r="D7" s="112"/>
      <c r="E7" s="113"/>
      <c r="F7" s="112"/>
      <c r="G7" s="20"/>
      <c r="H7" s="30"/>
    </row>
    <row r="8" spans="1:8" x14ac:dyDescent="0.2">
      <c r="B8" s="131" t="s">
        <v>109</v>
      </c>
      <c r="C8" s="112"/>
      <c r="D8" s="112"/>
      <c r="E8" s="113">
        <v>615</v>
      </c>
      <c r="F8" s="112">
        <v>2794</v>
      </c>
      <c r="G8" s="20">
        <v>-2303</v>
      </c>
      <c r="H8" s="30">
        <v>1235</v>
      </c>
    </row>
    <row r="9" spans="1:8" x14ac:dyDescent="0.2">
      <c r="B9" s="131" t="s">
        <v>181</v>
      </c>
      <c r="C9" s="112"/>
      <c r="D9" s="112"/>
      <c r="E9" s="113">
        <v>66276</v>
      </c>
      <c r="F9" s="112">
        <v>39052</v>
      </c>
      <c r="G9" s="20">
        <v>341003</v>
      </c>
      <c r="H9" s="30">
        <v>132003</v>
      </c>
    </row>
    <row r="10" spans="1:8" x14ac:dyDescent="0.2">
      <c r="B10" s="111" t="s">
        <v>111</v>
      </c>
      <c r="C10" s="112"/>
      <c r="D10" s="112"/>
      <c r="E10" s="113">
        <v>1583</v>
      </c>
      <c r="F10" s="112">
        <v>10483</v>
      </c>
      <c r="G10" s="20">
        <v>4788</v>
      </c>
      <c r="H10" s="30">
        <v>9649</v>
      </c>
    </row>
    <row r="11" spans="1:8" x14ac:dyDescent="0.2">
      <c r="A11" s="114"/>
      <c r="B11" s="111" t="s">
        <v>112</v>
      </c>
      <c r="C11" s="112"/>
      <c r="D11" s="112"/>
      <c r="E11" s="113">
        <v>1356</v>
      </c>
      <c r="F11" s="112">
        <v>525</v>
      </c>
      <c r="G11" s="20">
        <v>8104</v>
      </c>
      <c r="H11" s="30">
        <v>3275</v>
      </c>
    </row>
    <row r="12" spans="1:8" x14ac:dyDescent="0.2">
      <c r="B12" s="111" t="s">
        <v>113</v>
      </c>
      <c r="C12" s="112"/>
      <c r="D12" s="112"/>
      <c r="E12" s="113"/>
      <c r="F12" s="112"/>
      <c r="G12" s="20"/>
      <c r="H12" s="30"/>
    </row>
    <row r="13" spans="1:8" x14ac:dyDescent="0.2">
      <c r="B13" s="114" t="s">
        <v>114</v>
      </c>
      <c r="C13" s="112"/>
      <c r="D13" s="112"/>
      <c r="E13" s="113">
        <v>10254</v>
      </c>
      <c r="F13" s="112">
        <v>6830</v>
      </c>
      <c r="G13" s="20">
        <v>9964</v>
      </c>
      <c r="H13" s="30">
        <v>-5817</v>
      </c>
    </row>
    <row r="14" spans="1:8" x14ac:dyDescent="0.2">
      <c r="B14" s="114" t="s">
        <v>115</v>
      </c>
      <c r="C14" s="112"/>
      <c r="D14" s="112"/>
      <c r="E14" s="113">
        <v>56427</v>
      </c>
      <c r="F14" s="112">
        <v>42063</v>
      </c>
      <c r="G14" s="20">
        <v>11255</v>
      </c>
      <c r="H14" s="30">
        <v>14183</v>
      </c>
    </row>
    <row r="15" spans="1:8" ht="14.25" x14ac:dyDescent="0.2">
      <c r="B15" s="115" t="s">
        <v>116</v>
      </c>
      <c r="C15" s="116"/>
      <c r="D15" s="116"/>
      <c r="E15" s="117">
        <v>-8670</v>
      </c>
      <c r="F15" s="118">
        <v>-22325</v>
      </c>
      <c r="G15" s="16">
        <v>9179</v>
      </c>
      <c r="H15" s="35">
        <v>-5301</v>
      </c>
    </row>
    <row r="16" spans="1:8" ht="13.5" thickBot="1" x14ac:dyDescent="0.25">
      <c r="B16" s="119" t="s">
        <v>117</v>
      </c>
      <c r="C16" s="120"/>
      <c r="D16" s="120"/>
      <c r="E16" s="121">
        <v>98358</v>
      </c>
      <c r="F16" s="120">
        <v>78924</v>
      </c>
      <c r="G16" s="10">
        <v>182145</v>
      </c>
      <c r="H16" s="36">
        <v>158121</v>
      </c>
    </row>
    <row r="17" spans="2:8" x14ac:dyDescent="0.2">
      <c r="B17" s="122"/>
      <c r="C17" s="112"/>
      <c r="D17" s="112"/>
      <c r="E17" s="113"/>
      <c r="F17" s="112"/>
      <c r="G17" s="20"/>
      <c r="H17" s="30"/>
    </row>
    <row r="18" spans="2:8" x14ac:dyDescent="0.2">
      <c r="B18" s="111" t="s">
        <v>118</v>
      </c>
      <c r="C18" s="112"/>
      <c r="D18" s="112"/>
      <c r="E18" s="113">
        <v>59</v>
      </c>
      <c r="F18" s="112">
        <v>57</v>
      </c>
      <c r="G18" s="20">
        <v>258</v>
      </c>
      <c r="H18" s="30">
        <v>185</v>
      </c>
    </row>
    <row r="19" spans="2:8" x14ac:dyDescent="0.2">
      <c r="B19" s="111" t="s">
        <v>119</v>
      </c>
      <c r="C19" s="112"/>
      <c r="D19" s="112"/>
      <c r="E19" s="113">
        <v>-237</v>
      </c>
      <c r="F19" s="112">
        <v>-261</v>
      </c>
      <c r="G19" s="20">
        <v>-927</v>
      </c>
      <c r="H19" s="30">
        <v>-1227</v>
      </c>
    </row>
    <row r="20" spans="2:8" x14ac:dyDescent="0.2">
      <c r="B20" s="123" t="s">
        <v>120</v>
      </c>
      <c r="C20" s="116"/>
      <c r="D20" s="116"/>
      <c r="E20" s="117">
        <v>-341</v>
      </c>
      <c r="F20" s="118">
        <v>-3046</v>
      </c>
      <c r="G20" s="16">
        <v>-8654</v>
      </c>
      <c r="H20" s="35">
        <v>-12762</v>
      </c>
    </row>
    <row r="21" spans="2:8" ht="13.5" thickBot="1" x14ac:dyDescent="0.25">
      <c r="B21" s="119" t="s">
        <v>121</v>
      </c>
      <c r="C21" s="120"/>
      <c r="D21" s="120"/>
      <c r="E21" s="121">
        <v>97839</v>
      </c>
      <c r="F21" s="120">
        <v>75674</v>
      </c>
      <c r="G21" s="10">
        <v>172822</v>
      </c>
      <c r="H21" s="36">
        <v>144317</v>
      </c>
    </row>
    <row r="22" spans="2:8" x14ac:dyDescent="0.2">
      <c r="B22" s="122"/>
      <c r="C22" s="112"/>
      <c r="D22" s="112"/>
      <c r="E22" s="113"/>
      <c r="F22" s="112"/>
      <c r="G22" s="20"/>
      <c r="H22" s="30"/>
    </row>
    <row r="23" spans="2:8" x14ac:dyDescent="0.2">
      <c r="B23" s="111" t="s">
        <v>122</v>
      </c>
      <c r="C23" s="112"/>
      <c r="D23" s="112"/>
      <c r="E23" s="113">
        <v>-24141</v>
      </c>
      <c r="F23" s="112">
        <v>-21973</v>
      </c>
      <c r="G23" s="20">
        <v>-104127</v>
      </c>
      <c r="H23" s="30">
        <v>-96444</v>
      </c>
    </row>
    <row r="24" spans="2:8" x14ac:dyDescent="0.2">
      <c r="B24" s="111" t="s">
        <v>123</v>
      </c>
      <c r="C24" s="112"/>
      <c r="D24" s="112"/>
      <c r="E24" s="113">
        <v>-5301</v>
      </c>
      <c r="F24" s="112">
        <v>-4439</v>
      </c>
      <c r="G24" s="20">
        <v>-16116</v>
      </c>
      <c r="H24" s="30">
        <v>-21141</v>
      </c>
    </row>
    <row r="25" spans="2:8" x14ac:dyDescent="0.2">
      <c r="B25" s="131" t="s">
        <v>124</v>
      </c>
      <c r="C25" s="112"/>
      <c r="D25" s="112"/>
      <c r="E25" s="113">
        <v>-1</v>
      </c>
      <c r="F25" s="112"/>
      <c r="G25" s="20">
        <v>-24494</v>
      </c>
      <c r="H25" s="30">
        <v>-2331</v>
      </c>
    </row>
    <row r="26" spans="2:8" x14ac:dyDescent="0.2">
      <c r="B26" s="123" t="s">
        <v>125</v>
      </c>
      <c r="C26" s="116"/>
      <c r="D26" s="116"/>
      <c r="E26" s="117">
        <v>96</v>
      </c>
      <c r="F26" s="118">
        <v>60</v>
      </c>
      <c r="G26" s="16">
        <v>202</v>
      </c>
      <c r="H26" s="35">
        <v>190</v>
      </c>
    </row>
    <row r="27" spans="2:8" ht="13.5" thickBot="1" x14ac:dyDescent="0.25">
      <c r="B27" s="119" t="s">
        <v>126</v>
      </c>
      <c r="C27" s="120"/>
      <c r="D27" s="120"/>
      <c r="E27" s="121">
        <v>-29347</v>
      </c>
      <c r="F27" s="120">
        <v>-26352</v>
      </c>
      <c r="G27" s="10">
        <v>-144535</v>
      </c>
      <c r="H27" s="36">
        <v>-119726</v>
      </c>
    </row>
    <row r="28" spans="2:8" x14ac:dyDescent="0.2">
      <c r="B28" s="122"/>
      <c r="C28" s="112"/>
      <c r="D28" s="112"/>
      <c r="E28" s="113"/>
      <c r="F28" s="112"/>
      <c r="G28" s="20"/>
      <c r="H28" s="30"/>
    </row>
    <row r="29" spans="2:8" x14ac:dyDescent="0.2">
      <c r="B29" s="131" t="s">
        <v>127</v>
      </c>
      <c r="C29" s="112"/>
      <c r="D29" s="112"/>
      <c r="E29" s="113">
        <v>-3000</v>
      </c>
      <c r="F29" s="112">
        <v>-38000</v>
      </c>
      <c r="G29" s="20">
        <v>-10000</v>
      </c>
      <c r="H29" s="30">
        <v>-35000</v>
      </c>
    </row>
    <row r="30" spans="2:8" x14ac:dyDescent="0.2">
      <c r="B30" s="131" t="s">
        <v>128</v>
      </c>
      <c r="C30" s="112"/>
      <c r="D30" s="112"/>
      <c r="E30" s="113"/>
      <c r="F30" s="112"/>
      <c r="G30" s="20">
        <v>-708</v>
      </c>
      <c r="H30" s="30">
        <v>-4287</v>
      </c>
    </row>
    <row r="31" spans="2:8" x14ac:dyDescent="0.2">
      <c r="B31" s="131" t="s">
        <v>129</v>
      </c>
      <c r="C31" s="112"/>
      <c r="D31" s="112"/>
      <c r="E31" s="113">
        <v>-121</v>
      </c>
      <c r="F31" s="112"/>
      <c r="G31" s="20">
        <v>-244</v>
      </c>
      <c r="H31" s="30">
        <v>-98</v>
      </c>
    </row>
    <row r="32" spans="2:8" x14ac:dyDescent="0.2">
      <c r="B32" s="131" t="s">
        <v>130</v>
      </c>
      <c r="C32" s="112"/>
      <c r="D32" s="112"/>
      <c r="E32" s="113"/>
      <c r="F32" s="112"/>
      <c r="G32" s="20"/>
      <c r="H32" s="30">
        <v>-138</v>
      </c>
    </row>
    <row r="33" spans="2:8" s="83" customFormat="1" x14ac:dyDescent="0.2">
      <c r="B33" s="136" t="s">
        <v>131</v>
      </c>
      <c r="C33" s="130"/>
      <c r="D33" s="130"/>
      <c r="E33" s="129">
        <v>563</v>
      </c>
      <c r="F33" s="130">
        <v>1116</v>
      </c>
      <c r="G33" s="22">
        <v>12403</v>
      </c>
      <c r="H33" s="38">
        <v>10039</v>
      </c>
    </row>
    <row r="34" spans="2:8" x14ac:dyDescent="0.2">
      <c r="B34" s="137" t="s">
        <v>201</v>
      </c>
      <c r="C34" s="116"/>
      <c r="D34" s="116"/>
      <c r="E34" s="117">
        <v>-49831</v>
      </c>
      <c r="F34" s="118"/>
      <c r="G34" s="16">
        <v>-49831</v>
      </c>
      <c r="H34" s="35"/>
    </row>
    <row r="35" spans="2:8" ht="13.5" thickBot="1" x14ac:dyDescent="0.25">
      <c r="B35" s="119" t="s">
        <v>132</v>
      </c>
      <c r="C35" s="120"/>
      <c r="D35" s="120"/>
      <c r="E35" s="121">
        <v>-52389</v>
      </c>
      <c r="F35" s="120">
        <v>-36884</v>
      </c>
      <c r="G35" s="10">
        <v>-48380</v>
      </c>
      <c r="H35" s="36">
        <v>-29484</v>
      </c>
    </row>
    <row r="36" spans="2:8" x14ac:dyDescent="0.2">
      <c r="B36" s="122"/>
      <c r="C36" s="112"/>
      <c r="D36" s="112"/>
      <c r="E36" s="113"/>
      <c r="F36" s="112"/>
      <c r="G36" s="20"/>
      <c r="H36" s="30"/>
    </row>
    <row r="37" spans="2:8" x14ac:dyDescent="0.2">
      <c r="B37" s="124" t="s">
        <v>133</v>
      </c>
      <c r="C37" s="125"/>
      <c r="D37" s="125"/>
      <c r="E37" s="126">
        <v>16103</v>
      </c>
      <c r="F37" s="127">
        <v>12438</v>
      </c>
      <c r="G37" s="12">
        <v>-20093</v>
      </c>
      <c r="H37" s="37">
        <v>-4893</v>
      </c>
    </row>
    <row r="38" spans="2:8" x14ac:dyDescent="0.2">
      <c r="B38" s="128" t="s">
        <v>134</v>
      </c>
      <c r="C38" s="125"/>
      <c r="D38" s="125"/>
      <c r="E38" s="129">
        <v>105220</v>
      </c>
      <c r="F38" s="130">
        <v>129262</v>
      </c>
      <c r="G38" s="22">
        <v>142527</v>
      </c>
      <c r="H38" s="38">
        <v>147565</v>
      </c>
    </row>
    <row r="39" spans="2:8" x14ac:dyDescent="0.2">
      <c r="B39" s="137" t="s">
        <v>191</v>
      </c>
      <c r="C39" s="116"/>
      <c r="D39" s="116"/>
      <c r="E39" s="117">
        <v>-473</v>
      </c>
      <c r="F39" s="118">
        <v>827</v>
      </c>
      <c r="G39" s="16">
        <v>-1584</v>
      </c>
      <c r="H39" s="35">
        <v>-145</v>
      </c>
    </row>
    <row r="40" spans="2:8" ht="13.5" thickBot="1" x14ac:dyDescent="0.25">
      <c r="B40" s="119" t="s">
        <v>135</v>
      </c>
      <c r="C40" s="120"/>
      <c r="D40" s="120"/>
      <c r="E40" s="121">
        <v>120850</v>
      </c>
      <c r="F40" s="120">
        <v>142527</v>
      </c>
      <c r="G40" s="10">
        <v>120850</v>
      </c>
      <c r="H40" s="36">
        <v>142527</v>
      </c>
    </row>
    <row r="41" spans="2:8" x14ac:dyDescent="0.2">
      <c r="B41" s="44"/>
      <c r="C41" s="42"/>
    </row>
    <row r="42" spans="2:8" ht="14.25" x14ac:dyDescent="0.2">
      <c r="B42" s="3" t="s">
        <v>136</v>
      </c>
      <c r="C42" s="1"/>
      <c r="D42" s="1"/>
      <c r="E42" s="1"/>
      <c r="F42" s="1"/>
      <c r="G42" s="1"/>
      <c r="H42" s="1"/>
    </row>
  </sheetData>
  <pageMargins left="0.70866141732283472" right="0.70866141732283472" top="0.74803149606299213" bottom="0.74803149606299213" header="0.31496062992125984" footer="0.31496062992125984"/>
  <pageSetup paperSize="9" scale="90" orientation="landscape"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F45"/>
  <sheetViews>
    <sheetView showGridLines="0" zoomScale="85" zoomScaleNormal="85" zoomScaleSheetLayoutView="85" workbookViewId="0"/>
  </sheetViews>
  <sheetFormatPr defaultRowHeight="12.75" x14ac:dyDescent="0.2"/>
  <cols>
    <col min="1" max="1" width="9.140625" style="146"/>
    <col min="2" max="2" width="47.5703125" style="146" customWidth="1"/>
    <col min="3" max="6" width="10.7109375" style="146" customWidth="1"/>
    <col min="7" max="16384" width="9.140625" style="146"/>
  </cols>
  <sheetData>
    <row r="1" spans="2:6" x14ac:dyDescent="0.2">
      <c r="B1" s="145"/>
      <c r="C1" s="145"/>
      <c r="D1" s="145"/>
      <c r="E1" s="145"/>
      <c r="F1" s="145"/>
    </row>
    <row r="2" spans="2:6" ht="20.25" x14ac:dyDescent="0.3">
      <c r="B2" s="147" t="s">
        <v>203</v>
      </c>
      <c r="C2" s="145"/>
      <c r="D2" s="145"/>
      <c r="E2" s="145"/>
      <c r="F2" s="145"/>
    </row>
    <row r="3" spans="2:6" x14ac:dyDescent="0.2">
      <c r="B3" s="148" t="s">
        <v>204</v>
      </c>
      <c r="C3" s="145"/>
      <c r="D3" s="145"/>
      <c r="E3" s="145"/>
      <c r="F3" s="145"/>
    </row>
    <row r="4" spans="2:6" ht="13.5" thickBot="1" x14ac:dyDescent="0.25">
      <c r="B4" s="149"/>
      <c r="C4" s="145"/>
      <c r="D4" s="145"/>
      <c r="E4" s="145"/>
      <c r="F4" s="145"/>
    </row>
    <row r="5" spans="2:6" s="153" customFormat="1" ht="30" customHeight="1" thickBot="1" x14ac:dyDescent="0.25">
      <c r="B5" s="150" t="s">
        <v>29</v>
      </c>
      <c r="C5" s="151" t="s">
        <v>206</v>
      </c>
      <c r="D5" s="152" t="s">
        <v>207</v>
      </c>
      <c r="E5" s="152" t="s">
        <v>208</v>
      </c>
      <c r="F5" s="94" t="s">
        <v>244</v>
      </c>
    </row>
    <row r="6" spans="2:6" x14ac:dyDescent="0.2">
      <c r="B6" s="154" t="s">
        <v>164</v>
      </c>
      <c r="C6" s="155">
        <v>328.8</v>
      </c>
      <c r="D6" s="156">
        <v>4.385926201116499</v>
      </c>
      <c r="E6" s="156"/>
      <c r="F6" s="155">
        <v>333.18592620111644</v>
      </c>
    </row>
    <row r="7" spans="2:6" x14ac:dyDescent="0.2">
      <c r="B7" s="157" t="s">
        <v>54</v>
      </c>
      <c r="C7" s="155">
        <v>190.6</v>
      </c>
      <c r="D7" s="156">
        <v>5.0801012011164985</v>
      </c>
      <c r="E7" s="156"/>
      <c r="F7" s="155">
        <v>195.68010120111649</v>
      </c>
    </row>
    <row r="8" spans="2:6" x14ac:dyDescent="0.2">
      <c r="B8" s="157" t="s">
        <v>168</v>
      </c>
      <c r="C8" s="155">
        <v>138.19999999999999</v>
      </c>
      <c r="D8" s="156">
        <v>-0.69417499999999976</v>
      </c>
      <c r="E8" s="156"/>
      <c r="F8" s="155">
        <v>137.50582499999999</v>
      </c>
    </row>
    <row r="9" spans="2:6" x14ac:dyDescent="0.2">
      <c r="B9" s="154" t="s">
        <v>4</v>
      </c>
      <c r="C9" s="155">
        <v>162.1</v>
      </c>
      <c r="D9" s="156">
        <v>1.5119896835841686</v>
      </c>
      <c r="E9" s="156"/>
      <c r="F9" s="155">
        <v>163.61198968358417</v>
      </c>
    </row>
    <row r="10" spans="2:6" x14ac:dyDescent="0.2">
      <c r="B10" s="158" t="s">
        <v>5</v>
      </c>
      <c r="C10" s="159">
        <v>412.5</v>
      </c>
      <c r="D10" s="160">
        <v>-6.401825656431309</v>
      </c>
      <c r="E10" s="160"/>
      <c r="F10" s="159">
        <v>406.0981743435687</v>
      </c>
    </row>
    <row r="11" spans="2:6" ht="13.5" thickBot="1" x14ac:dyDescent="0.25">
      <c r="B11" s="161" t="s">
        <v>205</v>
      </c>
      <c r="C11" s="162">
        <v>903.4</v>
      </c>
      <c r="D11" s="163">
        <v>-0.50390977173064133</v>
      </c>
      <c r="E11" s="163"/>
      <c r="F11" s="162">
        <v>902.89609022826937</v>
      </c>
    </row>
    <row r="12" spans="2:6" x14ac:dyDescent="0.2">
      <c r="B12" s="158" t="s">
        <v>42</v>
      </c>
      <c r="C12" s="159">
        <v>339.34300000000002</v>
      </c>
      <c r="D12" s="160">
        <v>-6.2326543829473184</v>
      </c>
      <c r="E12" s="160"/>
      <c r="F12" s="159">
        <v>333.1103456170527</v>
      </c>
    </row>
    <row r="13" spans="2:6" ht="13.5" thickBot="1" x14ac:dyDescent="0.25">
      <c r="B13" s="161" t="s">
        <v>7</v>
      </c>
      <c r="C13" s="162">
        <v>564.05700000000002</v>
      </c>
      <c r="D13" s="163">
        <v>5.728744611216678</v>
      </c>
      <c r="E13" s="163"/>
      <c r="F13" s="162">
        <v>569.78574461121673</v>
      </c>
    </row>
    <row r="14" spans="2:6" x14ac:dyDescent="0.2">
      <c r="B14" s="164"/>
      <c r="C14" s="155"/>
      <c r="D14" s="156"/>
      <c r="E14" s="156"/>
      <c r="F14" s="155"/>
    </row>
    <row r="15" spans="2:6" x14ac:dyDescent="0.2">
      <c r="B15" s="154" t="s">
        <v>58</v>
      </c>
      <c r="C15" s="155">
        <v>207.857</v>
      </c>
      <c r="D15" s="156"/>
      <c r="E15" s="156"/>
      <c r="F15" s="155">
        <v>207.857</v>
      </c>
    </row>
    <row r="16" spans="2:6" x14ac:dyDescent="0.2">
      <c r="B16" s="154" t="s">
        <v>59</v>
      </c>
      <c r="C16" s="155">
        <v>112.29300000000001</v>
      </c>
      <c r="D16" s="156"/>
      <c r="E16" s="156"/>
      <c r="F16" s="155">
        <v>112.29300000000001</v>
      </c>
    </row>
    <row r="17" spans="2:6" x14ac:dyDescent="0.2">
      <c r="B17" s="154" t="s">
        <v>60</v>
      </c>
      <c r="C17" s="155">
        <v>57.396999999999998</v>
      </c>
      <c r="D17" s="156">
        <v>-5.5875456034819724</v>
      </c>
      <c r="E17" s="156"/>
      <c r="F17" s="155">
        <v>51.809454396518028</v>
      </c>
    </row>
    <row r="18" spans="2:6" s="168" customFormat="1" x14ac:dyDescent="0.2">
      <c r="B18" s="165" t="s">
        <v>61</v>
      </c>
      <c r="C18" s="166">
        <v>217.66</v>
      </c>
      <c r="D18" s="167"/>
      <c r="E18" s="167">
        <v>-2.5693838036131504</v>
      </c>
      <c r="F18" s="166">
        <v>215.09061619638683</v>
      </c>
    </row>
    <row r="19" spans="2:6" x14ac:dyDescent="0.2">
      <c r="B19" s="158" t="s">
        <v>173</v>
      </c>
      <c r="C19" s="159">
        <v>168.68700000000001</v>
      </c>
      <c r="D19" s="160"/>
      <c r="E19" s="160"/>
      <c r="F19" s="159">
        <v>168.68700000000001</v>
      </c>
    </row>
    <row r="20" spans="2:6" x14ac:dyDescent="0.2">
      <c r="B20" s="169" t="s">
        <v>62</v>
      </c>
      <c r="C20" s="170">
        <v>763.89400000000001</v>
      </c>
      <c r="D20" s="171">
        <v>-5.5875456034819724</v>
      </c>
      <c r="E20" s="171">
        <v>-2.5693838036131504</v>
      </c>
      <c r="F20" s="170">
        <v>755.73707059290484</v>
      </c>
    </row>
    <row r="21" spans="2:6" x14ac:dyDescent="0.2">
      <c r="B21" s="158"/>
      <c r="C21" s="159"/>
      <c r="D21" s="160"/>
      <c r="E21" s="160"/>
      <c r="F21" s="159"/>
    </row>
    <row r="22" spans="2:6" ht="13.5" thickBot="1" x14ac:dyDescent="0.25">
      <c r="B22" s="161" t="s">
        <v>11</v>
      </c>
      <c r="C22" s="162">
        <v>-199.83699999999999</v>
      </c>
      <c r="D22" s="163">
        <v>11.31629021469865</v>
      </c>
      <c r="E22" s="163">
        <v>2.5693838036131504</v>
      </c>
      <c r="F22" s="162">
        <v>-185.95132598168817</v>
      </c>
    </row>
    <row r="23" spans="2:6" x14ac:dyDescent="0.2">
      <c r="B23" s="158"/>
      <c r="C23" s="159"/>
      <c r="D23" s="160"/>
      <c r="E23" s="160"/>
      <c r="F23" s="159"/>
    </row>
    <row r="24" spans="2:6" ht="13.5" thickBot="1" x14ac:dyDescent="0.25">
      <c r="B24" s="161" t="s">
        <v>9</v>
      </c>
      <c r="C24" s="162">
        <v>141.15799999999999</v>
      </c>
      <c r="D24" s="163">
        <v>5.6955584166219584</v>
      </c>
      <c r="E24" s="163">
        <v>16.481782993912361</v>
      </c>
      <c r="F24" s="162">
        <v>163.33534141053431</v>
      </c>
    </row>
    <row r="25" spans="2:6" x14ac:dyDescent="0.2">
      <c r="B25" s="164"/>
      <c r="C25" s="155"/>
      <c r="D25" s="156"/>
      <c r="E25" s="156"/>
      <c r="F25" s="155"/>
    </row>
    <row r="26" spans="2:6" x14ac:dyDescent="0.2">
      <c r="B26" s="154" t="s">
        <v>64</v>
      </c>
      <c r="C26" s="155">
        <v>-1.0009999999999999</v>
      </c>
      <c r="D26" s="156"/>
      <c r="E26" s="156">
        <v>-0.89222022529481226</v>
      </c>
      <c r="F26" s="155">
        <v>-1.893220225294812</v>
      </c>
    </row>
    <row r="27" spans="2:6" x14ac:dyDescent="0.2">
      <c r="B27" s="154" t="s">
        <v>65</v>
      </c>
      <c r="C27" s="155">
        <v>2.6669999999999998</v>
      </c>
      <c r="D27" s="156"/>
      <c r="E27" s="156"/>
      <c r="F27" s="155">
        <v>2.6669999999999998</v>
      </c>
    </row>
    <row r="28" spans="2:6" x14ac:dyDescent="0.2">
      <c r="B28" s="158" t="s">
        <v>66</v>
      </c>
      <c r="C28" s="159">
        <v>0.75900000000000001</v>
      </c>
      <c r="D28" s="160"/>
      <c r="E28" s="160"/>
      <c r="F28" s="159">
        <v>0.75900000000000001</v>
      </c>
    </row>
    <row r="29" spans="2:6" ht="13.5" thickBot="1" x14ac:dyDescent="0.25">
      <c r="B29" s="161" t="s">
        <v>67</v>
      </c>
      <c r="C29" s="162">
        <v>-197.41199999999998</v>
      </c>
      <c r="D29" s="163">
        <v>11.31629021469865</v>
      </c>
      <c r="E29" s="163">
        <v>1.6771635783183383</v>
      </c>
      <c r="F29" s="162">
        <v>-184.418546206983</v>
      </c>
    </row>
    <row r="30" spans="2:6" x14ac:dyDescent="0.2">
      <c r="B30" s="164"/>
      <c r="C30" s="155"/>
      <c r="D30" s="156"/>
      <c r="E30" s="156"/>
      <c r="F30" s="155"/>
    </row>
    <row r="31" spans="2:6" x14ac:dyDescent="0.2">
      <c r="B31" s="172" t="s">
        <v>68</v>
      </c>
      <c r="C31" s="159">
        <v>-6.9909999999999997</v>
      </c>
      <c r="D31" s="160">
        <v>-2.6027467493806897</v>
      </c>
      <c r="E31" s="160">
        <v>-0.3857476230132178</v>
      </c>
      <c r="F31" s="159">
        <v>-9.9794943723939067</v>
      </c>
    </row>
    <row r="32" spans="2:6" ht="13.5" thickBot="1" x14ac:dyDescent="0.25">
      <c r="B32" s="161" t="s">
        <v>13</v>
      </c>
      <c r="C32" s="162">
        <v>-204.40299999999996</v>
      </c>
      <c r="D32" s="163">
        <v>8.7135434653179598</v>
      </c>
      <c r="E32" s="163">
        <v>1.2914159553051205</v>
      </c>
      <c r="F32" s="162">
        <v>-194.39804057937687</v>
      </c>
    </row>
    <row r="33" spans="2:6" x14ac:dyDescent="0.2">
      <c r="B33" s="164"/>
      <c r="C33" s="155"/>
      <c r="D33" s="156"/>
      <c r="E33" s="156"/>
      <c r="F33" s="155"/>
    </row>
    <row r="34" spans="2:6" x14ac:dyDescent="0.2">
      <c r="B34" s="173" t="s">
        <v>209</v>
      </c>
      <c r="C34" s="166">
        <v>236.835677</v>
      </c>
      <c r="D34" s="167">
        <v>236.835677</v>
      </c>
      <c r="E34" s="167">
        <v>236.835677</v>
      </c>
      <c r="F34" s="166">
        <v>236.835677</v>
      </c>
    </row>
    <row r="35" spans="2:6" x14ac:dyDescent="0.2">
      <c r="B35" s="173" t="s">
        <v>210</v>
      </c>
      <c r="C35" s="166">
        <v>233.72157200000001</v>
      </c>
      <c r="D35" s="167">
        <v>233.72157200000001</v>
      </c>
      <c r="E35" s="167">
        <v>233.72157200000001</v>
      </c>
      <c r="F35" s="166">
        <v>233.72157200000001</v>
      </c>
    </row>
    <row r="36" spans="2:6" x14ac:dyDescent="0.2">
      <c r="B36" s="174"/>
      <c r="C36" s="175"/>
      <c r="D36" s="176"/>
      <c r="E36" s="176"/>
      <c r="F36" s="175"/>
    </row>
    <row r="37" spans="2:6" x14ac:dyDescent="0.2">
      <c r="B37" s="169" t="s">
        <v>74</v>
      </c>
      <c r="C37" s="177"/>
      <c r="D37" s="178"/>
      <c r="E37" s="178"/>
      <c r="F37" s="177"/>
    </row>
    <row r="38" spans="2:6" ht="14.25" x14ac:dyDescent="0.2">
      <c r="B38" s="179" t="s">
        <v>213</v>
      </c>
      <c r="C38" s="180">
        <v>-0.87</v>
      </c>
      <c r="D38" s="181">
        <v>3.7281725391261525E-2</v>
      </c>
      <c r="E38" s="181">
        <v>5.5254461291451545E-3</v>
      </c>
      <c r="F38" s="180">
        <v>-0.8271928284795933</v>
      </c>
    </row>
    <row r="39" spans="2:6" ht="15" thickBot="1" x14ac:dyDescent="0.25">
      <c r="B39" s="182" t="s">
        <v>214</v>
      </c>
      <c r="C39" s="183">
        <v>0.26</v>
      </c>
      <c r="D39" s="184">
        <v>3.6791515432524804E-2</v>
      </c>
      <c r="E39" s="184">
        <v>5.4527931419096143E-3</v>
      </c>
      <c r="F39" s="183">
        <v>0.30224430857443441</v>
      </c>
    </row>
    <row r="40" spans="2:6" x14ac:dyDescent="0.2">
      <c r="B40" s="145"/>
      <c r="C40" s="145"/>
      <c r="D40" s="145"/>
      <c r="E40" s="145"/>
      <c r="F40" s="145"/>
    </row>
    <row r="41" spans="2:6" ht="42.75" customHeight="1" x14ac:dyDescent="0.2">
      <c r="B41" s="428" t="s">
        <v>202</v>
      </c>
      <c r="C41" s="428"/>
      <c r="D41" s="428"/>
      <c r="E41" s="428"/>
      <c r="F41" s="428"/>
    </row>
    <row r="42" spans="2:6" x14ac:dyDescent="0.2">
      <c r="B42" s="185"/>
      <c r="C42" s="185"/>
      <c r="D42" s="185"/>
      <c r="E42" s="185"/>
      <c r="F42" s="185"/>
    </row>
    <row r="43" spans="2:6" ht="14.25" x14ac:dyDescent="0.2">
      <c r="B43" s="186" t="s">
        <v>233</v>
      </c>
      <c r="C43" s="187"/>
      <c r="D43" s="187"/>
      <c r="E43" s="187"/>
      <c r="F43" s="187"/>
    </row>
    <row r="44" spans="2:6" ht="14.25" customHeight="1" x14ac:dyDescent="0.2">
      <c r="B44" s="429" t="s">
        <v>242</v>
      </c>
      <c r="C44" s="430"/>
      <c r="D44" s="430"/>
      <c r="E44" s="430"/>
      <c r="F44" s="430"/>
    </row>
    <row r="45" spans="2:6" x14ac:dyDescent="0.2">
      <c r="B45" s="430"/>
      <c r="C45" s="430"/>
      <c r="D45" s="430"/>
      <c r="E45" s="430"/>
      <c r="F45" s="430"/>
    </row>
  </sheetData>
  <mergeCells count="2">
    <mergeCell ref="B41:F41"/>
    <mergeCell ref="B44:F45"/>
  </mergeCells>
  <pageMargins left="0.70866141732283472" right="0.70866141732283472" top="0.74803149606299213" bottom="0.74803149606299213" header="0.31496062992125984" footer="0.31496062992125984"/>
  <pageSetup paperSize="9" scale="78" orientation="landscape"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H36"/>
  <sheetViews>
    <sheetView showGridLines="0" zoomScale="70" zoomScaleNormal="70" zoomScaleSheetLayoutView="70" workbookViewId="0"/>
  </sheetViews>
  <sheetFormatPr defaultRowHeight="12.75" x14ac:dyDescent="0.2"/>
  <cols>
    <col min="2" max="2" width="47.5703125" customWidth="1"/>
    <col min="3" max="4" width="11.140625" customWidth="1"/>
    <col min="5" max="5" width="18.140625" bestFit="1" customWidth="1"/>
    <col min="6" max="7" width="7.85546875" bestFit="1" customWidth="1"/>
    <col min="8" max="8" width="18.140625" bestFit="1" customWidth="1"/>
  </cols>
  <sheetData>
    <row r="1" spans="2:8" x14ac:dyDescent="0.2">
      <c r="B1" s="1"/>
      <c r="C1" s="1"/>
      <c r="D1" s="1"/>
      <c r="E1" s="1"/>
      <c r="F1" s="1"/>
      <c r="G1" s="1"/>
      <c r="H1" s="1"/>
    </row>
    <row r="2" spans="2:8" ht="20.25" x14ac:dyDescent="0.3">
      <c r="B2" s="14" t="s">
        <v>76</v>
      </c>
      <c r="C2" s="14"/>
      <c r="D2" s="14"/>
      <c r="E2" s="1"/>
      <c r="F2" s="1"/>
      <c r="G2" s="1"/>
      <c r="H2" s="1"/>
    </row>
    <row r="3" spans="2:8" x14ac:dyDescent="0.2">
      <c r="B3" s="13" t="s">
        <v>204</v>
      </c>
      <c r="C3" s="13"/>
      <c r="D3" s="13"/>
      <c r="E3" s="1"/>
      <c r="F3" s="1"/>
      <c r="G3" s="1"/>
      <c r="H3" s="1"/>
    </row>
    <row r="4" spans="2:8" ht="13.5" thickBot="1" x14ac:dyDescent="0.25">
      <c r="B4" s="2"/>
      <c r="C4" s="2"/>
      <c r="D4" s="2"/>
      <c r="E4" s="1"/>
      <c r="F4" s="1"/>
      <c r="G4" s="1"/>
      <c r="H4" s="1"/>
    </row>
    <row r="5" spans="2:8" s="4" customFormat="1" ht="30" customHeight="1" thickBot="1" x14ac:dyDescent="0.25">
      <c r="B5" s="62" t="s">
        <v>29</v>
      </c>
      <c r="C5" s="62"/>
      <c r="D5" s="62"/>
      <c r="E5" s="95" t="s">
        <v>215</v>
      </c>
      <c r="F5" s="28" t="s">
        <v>207</v>
      </c>
      <c r="G5" s="28" t="s">
        <v>208</v>
      </c>
      <c r="H5" s="95" t="s">
        <v>243</v>
      </c>
    </row>
    <row r="6" spans="2:8" x14ac:dyDescent="0.2">
      <c r="B6" s="92" t="s">
        <v>77</v>
      </c>
      <c r="C6" s="92"/>
      <c r="D6" s="92"/>
      <c r="E6" s="138">
        <v>256.31900000000002</v>
      </c>
      <c r="F6" s="139"/>
      <c r="G6" s="139"/>
      <c r="H6" s="138">
        <v>256.31900000000002</v>
      </c>
    </row>
    <row r="7" spans="2:8" x14ac:dyDescent="0.2">
      <c r="B7" s="92" t="s">
        <v>78</v>
      </c>
      <c r="C7" s="92"/>
      <c r="D7" s="92"/>
      <c r="E7" s="138">
        <v>752.952</v>
      </c>
      <c r="F7" s="139">
        <v>-21.813537337964863</v>
      </c>
      <c r="G7" s="139"/>
      <c r="H7" s="138">
        <v>731.13846266203518</v>
      </c>
    </row>
    <row r="8" spans="2:8" x14ac:dyDescent="0.2">
      <c r="B8" s="93" t="s">
        <v>146</v>
      </c>
      <c r="C8" s="93"/>
      <c r="D8" s="93"/>
      <c r="E8" s="135">
        <v>45.296999999999997</v>
      </c>
      <c r="F8" s="144"/>
      <c r="G8" s="144">
        <v>45.68910830135188</v>
      </c>
      <c r="H8" s="135">
        <v>90.986108301351877</v>
      </c>
    </row>
    <row r="9" spans="2:8" ht="13.5" thickBot="1" x14ac:dyDescent="0.25">
      <c r="B9" s="96" t="s">
        <v>82</v>
      </c>
      <c r="C9" s="96"/>
      <c r="D9" s="96"/>
      <c r="E9" s="91">
        <v>1054.568</v>
      </c>
      <c r="F9" s="141">
        <v>-21.813537337964863</v>
      </c>
      <c r="G9" s="141">
        <v>45.68910830135188</v>
      </c>
      <c r="H9" s="91">
        <v>1078.4435709633869</v>
      </c>
    </row>
    <row r="10" spans="2:8" x14ac:dyDescent="0.2">
      <c r="B10" s="109"/>
      <c r="C10" s="109"/>
      <c r="D10" s="109"/>
      <c r="E10" s="138"/>
      <c r="F10" s="139"/>
      <c r="G10" s="139"/>
      <c r="H10" s="138"/>
    </row>
    <row r="11" spans="2:8" x14ac:dyDescent="0.2">
      <c r="B11" s="92" t="s">
        <v>83</v>
      </c>
      <c r="C11" s="92"/>
      <c r="D11" s="92"/>
      <c r="E11" s="138">
        <v>31.609000000000002</v>
      </c>
      <c r="F11" s="139"/>
      <c r="G11" s="139"/>
      <c r="H11" s="138">
        <v>31.609000000000002</v>
      </c>
    </row>
    <row r="12" spans="2:8" x14ac:dyDescent="0.2">
      <c r="B12" s="92" t="s">
        <v>148</v>
      </c>
      <c r="C12" s="92"/>
      <c r="D12" s="92"/>
      <c r="E12" s="138">
        <v>167.37</v>
      </c>
      <c r="F12" s="139">
        <v>0.32844552264800247</v>
      </c>
      <c r="G12" s="139"/>
      <c r="H12" s="138">
        <v>167.698445522648</v>
      </c>
    </row>
    <row r="13" spans="2:8" x14ac:dyDescent="0.2">
      <c r="B13" s="93" t="s">
        <v>87</v>
      </c>
      <c r="C13" s="93"/>
      <c r="D13" s="93"/>
      <c r="E13" s="135">
        <v>120.85</v>
      </c>
      <c r="F13" s="140"/>
      <c r="G13" s="140"/>
      <c r="H13" s="135">
        <v>120.85</v>
      </c>
    </row>
    <row r="14" spans="2:8" ht="13.5" thickBot="1" x14ac:dyDescent="0.25">
      <c r="B14" s="96" t="s">
        <v>88</v>
      </c>
      <c r="C14" s="96"/>
      <c r="D14" s="96"/>
      <c r="E14" s="91">
        <v>319.82900000000001</v>
      </c>
      <c r="F14" s="141">
        <v>0.32844552264800247</v>
      </c>
      <c r="G14" s="141"/>
      <c r="H14" s="91">
        <v>320.157445522648</v>
      </c>
    </row>
    <row r="15" spans="2:8" x14ac:dyDescent="0.2">
      <c r="B15" s="109"/>
      <c r="C15" s="109"/>
      <c r="D15" s="109"/>
      <c r="E15" s="138"/>
      <c r="F15" s="139"/>
      <c r="G15" s="139"/>
      <c r="H15" s="138"/>
    </row>
    <row r="16" spans="2:8" x14ac:dyDescent="0.2">
      <c r="B16" s="110" t="s">
        <v>89</v>
      </c>
      <c r="C16" s="110"/>
      <c r="D16" s="110"/>
      <c r="E16" s="142">
        <v>1374.3969999999999</v>
      </c>
      <c r="F16" s="143">
        <v>-21.48509181531686</v>
      </c>
      <c r="G16" s="143">
        <v>45.68910830135188</v>
      </c>
      <c r="H16" s="142">
        <v>1398.601016486035</v>
      </c>
    </row>
    <row r="17" spans="2:8" x14ac:dyDescent="0.2">
      <c r="B17" s="109"/>
      <c r="C17" s="109"/>
      <c r="D17" s="109"/>
      <c r="E17" s="138"/>
      <c r="F17" s="139"/>
      <c r="G17" s="139"/>
      <c r="H17" s="138"/>
    </row>
    <row r="18" spans="2:8" ht="13.5" thickBot="1" x14ac:dyDescent="0.25">
      <c r="B18" s="96" t="s">
        <v>96</v>
      </c>
      <c r="C18" s="96"/>
      <c r="D18" s="96"/>
      <c r="E18" s="91">
        <v>754.702</v>
      </c>
      <c r="F18" s="141">
        <v>-30.883873649766048</v>
      </c>
      <c r="G18" s="141">
        <v>-1.9165579855463151</v>
      </c>
      <c r="H18" s="91">
        <v>721.90156836468759</v>
      </c>
    </row>
    <row r="19" spans="2:8" x14ac:dyDescent="0.2">
      <c r="B19" s="109"/>
      <c r="C19" s="109"/>
      <c r="D19" s="109"/>
      <c r="E19" s="138"/>
      <c r="F19" s="139"/>
      <c r="G19" s="139"/>
      <c r="H19" s="138"/>
    </row>
    <row r="20" spans="2:8" x14ac:dyDescent="0.2">
      <c r="B20" s="92" t="s">
        <v>98</v>
      </c>
      <c r="C20" s="92"/>
      <c r="D20" s="92"/>
      <c r="E20" s="138">
        <v>95.602000000000004</v>
      </c>
      <c r="F20" s="139">
        <v>-9.2250531681119377</v>
      </c>
      <c r="G20" s="139">
        <v>-0.57247835931902924</v>
      </c>
      <c r="H20" s="138">
        <v>85.804468472569027</v>
      </c>
    </row>
    <row r="21" spans="2:8" x14ac:dyDescent="0.2">
      <c r="B21" s="92" t="s">
        <v>150</v>
      </c>
      <c r="C21" s="92"/>
      <c r="D21" s="92"/>
      <c r="E21" s="138">
        <v>0</v>
      </c>
      <c r="F21" s="139"/>
      <c r="G21" s="139">
        <v>48.178144646217227</v>
      </c>
      <c r="H21" s="138">
        <v>48.178144646217227</v>
      </c>
    </row>
    <row r="22" spans="2:8" x14ac:dyDescent="0.2">
      <c r="B22" s="92" t="s">
        <v>99</v>
      </c>
      <c r="C22" s="92"/>
      <c r="D22" s="92"/>
      <c r="E22" s="138">
        <v>80.900000000000006</v>
      </c>
      <c r="F22" s="139"/>
      <c r="G22" s="139"/>
      <c r="H22" s="138">
        <v>80.900000000000006</v>
      </c>
    </row>
    <row r="23" spans="2:8" x14ac:dyDescent="0.2">
      <c r="B23" s="92" t="s">
        <v>102</v>
      </c>
      <c r="C23" s="92"/>
      <c r="D23" s="92"/>
      <c r="E23" s="138">
        <v>51.441000000000003</v>
      </c>
      <c r="F23" s="139"/>
      <c r="G23" s="139"/>
      <c r="H23" s="138">
        <v>51.441000000000003</v>
      </c>
    </row>
    <row r="24" spans="2:8" x14ac:dyDescent="0.2">
      <c r="B24" s="92" t="s">
        <v>100</v>
      </c>
      <c r="C24" s="92"/>
      <c r="D24" s="92"/>
      <c r="E24" s="138">
        <v>243.631</v>
      </c>
      <c r="F24" s="139">
        <v>17.673834002561126</v>
      </c>
      <c r="G24" s="139"/>
      <c r="H24" s="138">
        <v>261.30483400256111</v>
      </c>
    </row>
    <row r="25" spans="2:8" x14ac:dyDescent="0.2">
      <c r="B25" s="218" t="s">
        <v>218</v>
      </c>
      <c r="C25" s="219"/>
      <c r="D25" s="219"/>
      <c r="E25" s="220">
        <v>113.4</v>
      </c>
      <c r="F25" s="215">
        <v>-15.383229585319375</v>
      </c>
      <c r="G25" s="215"/>
      <c r="H25" s="220">
        <v>98.016770414680636</v>
      </c>
    </row>
    <row r="26" spans="2:8" x14ac:dyDescent="0.2">
      <c r="B26" s="218" t="s">
        <v>219</v>
      </c>
      <c r="C26" s="219"/>
      <c r="D26" s="219"/>
      <c r="E26" s="220">
        <v>14</v>
      </c>
      <c r="F26" s="215">
        <v>1.7354374999999995</v>
      </c>
      <c r="G26" s="215"/>
      <c r="H26" s="220">
        <v>15.7354375</v>
      </c>
    </row>
    <row r="27" spans="2:8" x14ac:dyDescent="0.2">
      <c r="B27" s="218" t="s">
        <v>216</v>
      </c>
      <c r="C27" s="219"/>
      <c r="D27" s="219"/>
      <c r="E27" s="220">
        <v>1.5309999999999917</v>
      </c>
      <c r="F27" s="215">
        <v>29.827365335500005</v>
      </c>
      <c r="G27" s="215"/>
      <c r="H27" s="220">
        <v>31.358365335499997</v>
      </c>
    </row>
    <row r="28" spans="2:8" x14ac:dyDescent="0.2">
      <c r="B28" s="218" t="s">
        <v>217</v>
      </c>
      <c r="C28" s="219"/>
      <c r="D28" s="219"/>
      <c r="E28" s="220">
        <v>114.8</v>
      </c>
      <c r="F28" s="215">
        <v>1.4942607523804972</v>
      </c>
      <c r="G28" s="215"/>
      <c r="H28" s="220">
        <v>116.3</v>
      </c>
    </row>
    <row r="29" spans="2:8" x14ac:dyDescent="0.2">
      <c r="B29" s="93" t="s">
        <v>104</v>
      </c>
      <c r="C29" s="93"/>
      <c r="D29" s="93"/>
      <c r="E29" s="135">
        <v>148.12100000000001</v>
      </c>
      <c r="F29" s="140">
        <v>0.95000099999999954</v>
      </c>
      <c r="G29" s="140"/>
      <c r="H29" s="135">
        <v>149.071001</v>
      </c>
    </row>
    <row r="30" spans="2:8" ht="13.5" thickBot="1" x14ac:dyDescent="0.25">
      <c r="B30" s="96" t="s">
        <v>151</v>
      </c>
      <c r="C30" s="96"/>
      <c r="D30" s="96"/>
      <c r="E30" s="91">
        <v>619.69500000000005</v>
      </c>
      <c r="F30" s="141">
        <v>9.3987818344491885</v>
      </c>
      <c r="G30" s="141">
        <v>47.605666286898199</v>
      </c>
      <c r="H30" s="91">
        <v>676.69944812134736</v>
      </c>
    </row>
    <row r="31" spans="2:8" x14ac:dyDescent="0.2">
      <c r="B31" s="109"/>
      <c r="C31" s="109"/>
      <c r="D31" s="109"/>
      <c r="E31" s="138"/>
      <c r="F31" s="139"/>
      <c r="G31" s="139"/>
      <c r="H31" s="138"/>
    </row>
    <row r="32" spans="2:8" x14ac:dyDescent="0.2">
      <c r="B32" s="110" t="s">
        <v>106</v>
      </c>
      <c r="C32" s="110"/>
      <c r="D32" s="110"/>
      <c r="E32" s="142">
        <v>1374.3969999999999</v>
      </c>
      <c r="F32" s="143">
        <v>-21.48509181531686</v>
      </c>
      <c r="G32" s="143">
        <v>45.689108301351887</v>
      </c>
      <c r="H32" s="142">
        <v>1398.601016486035</v>
      </c>
    </row>
    <row r="33" spans="2:8" x14ac:dyDescent="0.2">
      <c r="B33" s="1"/>
      <c r="C33" s="1"/>
      <c r="D33" s="1"/>
      <c r="E33" s="1"/>
      <c r="F33" s="1"/>
      <c r="G33" s="1"/>
      <c r="H33" s="1"/>
    </row>
    <row r="34" spans="2:8" ht="12.75" customHeight="1" x14ac:dyDescent="0.2">
      <c r="B34" s="428" t="s">
        <v>202</v>
      </c>
      <c r="C34" s="428"/>
      <c r="D34" s="428"/>
      <c r="E34" s="428"/>
      <c r="F34" s="428"/>
      <c r="G34" s="428"/>
      <c r="H34" s="428"/>
    </row>
    <row r="35" spans="2:8" x14ac:dyDescent="0.2">
      <c r="B35" s="428"/>
      <c r="C35" s="428"/>
      <c r="D35" s="428"/>
      <c r="E35" s="428"/>
      <c r="F35" s="428"/>
      <c r="G35" s="428"/>
      <c r="H35" s="428"/>
    </row>
    <row r="36" spans="2:8" x14ac:dyDescent="0.2">
      <c r="B36" s="428"/>
      <c r="C36" s="428"/>
      <c r="D36" s="428"/>
      <c r="E36" s="428"/>
      <c r="F36" s="428"/>
      <c r="G36" s="428"/>
      <c r="H36" s="428"/>
    </row>
  </sheetData>
  <mergeCells count="1">
    <mergeCell ref="B34:H36"/>
  </mergeCells>
  <pageMargins left="0.70866141732283472" right="0.70866141732283472" top="0.74803149606299213" bottom="0.74803149606299213" header="0.31496062992125984" footer="0.31496062992125984"/>
  <pageSetup paperSize="9" orientation="landscape"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E25"/>
  <sheetViews>
    <sheetView showGridLines="0" zoomScaleNormal="100" zoomScaleSheetLayoutView="85" workbookViewId="0"/>
  </sheetViews>
  <sheetFormatPr defaultColWidth="9.140625" defaultRowHeight="12.75" x14ac:dyDescent="0.2"/>
  <cols>
    <col min="1" max="1" width="9.140625" style="189"/>
    <col min="2" max="2" width="47.5703125" style="189" customWidth="1"/>
    <col min="3" max="3" width="19" style="189" bestFit="1" customWidth="1"/>
    <col min="4" max="5" width="18.85546875" style="189" bestFit="1" customWidth="1"/>
    <col min="6" max="16384" width="9.140625" style="189"/>
  </cols>
  <sheetData>
    <row r="1" spans="2:5" x14ac:dyDescent="0.2">
      <c r="B1" s="188"/>
      <c r="C1" s="188"/>
      <c r="D1" s="188"/>
      <c r="E1" s="188"/>
    </row>
    <row r="2" spans="2:5" ht="20.25" x14ac:dyDescent="0.2">
      <c r="B2" s="190" t="s">
        <v>220</v>
      </c>
      <c r="C2" s="188"/>
      <c r="D2" s="188"/>
      <c r="E2" s="188"/>
    </row>
    <row r="3" spans="2:5" x14ac:dyDescent="0.2">
      <c r="B3" s="191" t="s">
        <v>171</v>
      </c>
      <c r="C3" s="188"/>
      <c r="D3" s="188"/>
      <c r="E3" s="188"/>
    </row>
    <row r="4" spans="2:5" ht="13.5" thickBot="1" x14ac:dyDescent="0.25">
      <c r="B4" s="192"/>
      <c r="C4" s="188"/>
      <c r="D4" s="188"/>
      <c r="E4" s="188"/>
    </row>
    <row r="5" spans="2:5" ht="30" customHeight="1" thickBot="1" x14ac:dyDescent="0.25">
      <c r="B5" s="193" t="s">
        <v>1</v>
      </c>
      <c r="C5" s="194" t="s">
        <v>232</v>
      </c>
      <c r="D5" s="195" t="s">
        <v>228</v>
      </c>
      <c r="E5" s="195" t="s">
        <v>228</v>
      </c>
    </row>
    <row r="6" spans="2:5" ht="17.25" customHeight="1" x14ac:dyDescent="0.2">
      <c r="B6" s="196" t="s">
        <v>221</v>
      </c>
      <c r="C6" s="197" t="s">
        <v>223</v>
      </c>
      <c r="D6" s="198" t="s">
        <v>224</v>
      </c>
      <c r="E6" s="198" t="s">
        <v>225</v>
      </c>
    </row>
    <row r="7" spans="2:5" ht="17.25" customHeight="1" x14ac:dyDescent="0.2">
      <c r="B7" s="199" t="s">
        <v>222</v>
      </c>
      <c r="C7" s="200" t="s">
        <v>226</v>
      </c>
      <c r="D7" s="201" t="s">
        <v>227</v>
      </c>
      <c r="E7" s="201" t="s">
        <v>227</v>
      </c>
    </row>
    <row r="8" spans="2:5" x14ac:dyDescent="0.2">
      <c r="B8" s="202" t="s">
        <v>47</v>
      </c>
      <c r="C8" s="203">
        <v>-204.4</v>
      </c>
      <c r="D8" s="204">
        <v>-194.4</v>
      </c>
      <c r="E8" s="204">
        <v>-194.4</v>
      </c>
    </row>
    <row r="9" spans="2:5" x14ac:dyDescent="0.2">
      <c r="B9" s="196" t="s">
        <v>48</v>
      </c>
      <c r="C9" s="205">
        <v>-204</v>
      </c>
      <c r="D9" s="205">
        <v>-194</v>
      </c>
      <c r="E9" s="205">
        <v>-194</v>
      </c>
    </row>
    <row r="10" spans="2:5" x14ac:dyDescent="0.2">
      <c r="B10" s="196" t="s">
        <v>173</v>
      </c>
      <c r="C10" s="205">
        <v>168.7</v>
      </c>
      <c r="D10" s="205">
        <v>168.7</v>
      </c>
      <c r="E10" s="205">
        <v>168.7</v>
      </c>
    </row>
    <row r="11" spans="2:5" x14ac:dyDescent="0.2">
      <c r="B11" s="196" t="s">
        <v>197</v>
      </c>
      <c r="C11" s="205">
        <v>72.2</v>
      </c>
      <c r="D11" s="205">
        <v>72.2</v>
      </c>
      <c r="E11" s="205">
        <v>11.3</v>
      </c>
    </row>
    <row r="12" spans="2:5" x14ac:dyDescent="0.2">
      <c r="B12" s="196" t="s">
        <v>198</v>
      </c>
      <c r="C12" s="205">
        <v>44.6</v>
      </c>
      <c r="D12" s="205">
        <v>44.6</v>
      </c>
      <c r="E12" s="205">
        <v>44.6</v>
      </c>
    </row>
    <row r="13" spans="2:5" x14ac:dyDescent="0.2">
      <c r="B13" s="196" t="s">
        <v>49</v>
      </c>
      <c r="C13" s="205">
        <v>4.5999999999999996</v>
      </c>
      <c r="D13" s="205">
        <v>4.5999999999999996</v>
      </c>
      <c r="E13" s="205">
        <v>4.5999999999999996</v>
      </c>
    </row>
    <row r="14" spans="2:5" x14ac:dyDescent="0.2">
      <c r="B14" s="196" t="s">
        <v>229</v>
      </c>
      <c r="C14" s="205" t="s">
        <v>231</v>
      </c>
      <c r="D14" s="205" t="s">
        <v>231</v>
      </c>
      <c r="E14" s="205">
        <v>25.1</v>
      </c>
    </row>
    <row r="15" spans="2:5" x14ac:dyDescent="0.2">
      <c r="B15" s="196" t="s">
        <v>230</v>
      </c>
      <c r="C15" s="205" t="s">
        <v>231</v>
      </c>
      <c r="D15" s="205" t="s">
        <v>231</v>
      </c>
      <c r="E15" s="205">
        <v>-1</v>
      </c>
    </row>
    <row r="16" spans="2:5" x14ac:dyDescent="0.2">
      <c r="B16" s="206" t="s">
        <v>50</v>
      </c>
      <c r="C16" s="200">
        <v>-24.9</v>
      </c>
      <c r="D16" s="201">
        <v>-24.9</v>
      </c>
      <c r="E16" s="201">
        <v>-17</v>
      </c>
    </row>
    <row r="17" spans="2:5" s="210" customFormat="1" ht="13.5" thickBot="1" x14ac:dyDescent="0.25">
      <c r="B17" s="207" t="s">
        <v>51</v>
      </c>
      <c r="C17" s="208">
        <v>61.3</v>
      </c>
      <c r="D17" s="209">
        <v>71.2</v>
      </c>
      <c r="E17" s="209">
        <v>42.3</v>
      </c>
    </row>
    <row r="18" spans="2:5" x14ac:dyDescent="0.2">
      <c r="B18" s="211"/>
      <c r="C18" s="212"/>
      <c r="D18" s="212"/>
      <c r="E18" s="212"/>
    </row>
    <row r="19" spans="2:5" ht="13.5" thickBot="1" x14ac:dyDescent="0.25">
      <c r="B19" s="213" t="s">
        <v>52</v>
      </c>
      <c r="C19" s="214">
        <v>0.26</v>
      </c>
      <c r="D19" s="214">
        <v>0.3</v>
      </c>
      <c r="E19" s="214">
        <v>0.18</v>
      </c>
    </row>
    <row r="20" spans="2:5" x14ac:dyDescent="0.2">
      <c r="B20" s="188"/>
      <c r="C20" s="188"/>
      <c r="D20" s="188"/>
      <c r="E20" s="188"/>
    </row>
    <row r="21" spans="2:5" x14ac:dyDescent="0.2">
      <c r="B21" s="431" t="s">
        <v>245</v>
      </c>
      <c r="C21" s="432"/>
      <c r="D21" s="432"/>
      <c r="E21" s="432"/>
    </row>
    <row r="22" spans="2:5" x14ac:dyDescent="0.2">
      <c r="B22" s="432"/>
      <c r="C22" s="432"/>
      <c r="D22" s="432"/>
      <c r="E22" s="432"/>
    </row>
    <row r="23" spans="2:5" x14ac:dyDescent="0.2">
      <c r="B23" s="432"/>
      <c r="C23" s="432"/>
      <c r="D23" s="432"/>
      <c r="E23" s="432"/>
    </row>
    <row r="24" spans="2:5" x14ac:dyDescent="0.2">
      <c r="B24" s="432"/>
      <c r="C24" s="432"/>
      <c r="D24" s="432"/>
      <c r="E24" s="432"/>
    </row>
    <row r="25" spans="2:5" x14ac:dyDescent="0.2">
      <c r="B25" s="432"/>
      <c r="C25" s="432"/>
      <c r="D25" s="432"/>
      <c r="E25" s="432"/>
    </row>
  </sheetData>
  <mergeCells count="1">
    <mergeCell ref="B21:E25"/>
  </mergeCells>
  <pageMargins left="0.70866141732283472" right="0.70866141732283472" top="0.74803149606299213" bottom="0.74803149606299213" header="0.31496062992125984" footer="0.31496062992125984"/>
  <pageSetup paperSize="9" orientation="landscape"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L41"/>
  <sheetViews>
    <sheetView showGridLines="0" zoomScale="85" zoomScaleNormal="85" zoomScaleSheetLayoutView="100" workbookViewId="0"/>
  </sheetViews>
  <sheetFormatPr defaultRowHeight="12.75" x14ac:dyDescent="0.2"/>
  <cols>
    <col min="2" max="2" width="47.5703125" customWidth="1"/>
    <col min="3" max="8" width="10.7109375" customWidth="1"/>
    <col min="9" max="9" width="2.140625" customWidth="1"/>
    <col min="11" max="11" width="2.140625" customWidth="1"/>
    <col min="12" max="12" width="9.85546875" customWidth="1"/>
  </cols>
  <sheetData>
    <row r="1" spans="1:12" x14ac:dyDescent="0.2">
      <c r="B1" s="1"/>
      <c r="C1" s="1"/>
      <c r="D1" s="1"/>
      <c r="E1" s="1"/>
      <c r="F1" s="1"/>
      <c r="G1" s="1"/>
      <c r="H1" s="1"/>
    </row>
    <row r="2" spans="1:12" ht="20.25" x14ac:dyDescent="0.3">
      <c r="B2" s="14" t="s">
        <v>56</v>
      </c>
      <c r="C2" s="1"/>
      <c r="D2" s="1"/>
      <c r="E2" s="1"/>
      <c r="F2" s="1"/>
      <c r="G2" s="1"/>
      <c r="H2" s="1"/>
    </row>
    <row r="3" spans="1:12" x14ac:dyDescent="0.2">
      <c r="B3" s="13" t="s">
        <v>137</v>
      </c>
      <c r="C3" s="1"/>
      <c r="D3" s="1"/>
      <c r="E3" s="1"/>
      <c r="F3" s="1"/>
      <c r="G3" s="1"/>
      <c r="H3" s="1"/>
    </row>
    <row r="4" spans="1:12" ht="13.5" thickBot="1" x14ac:dyDescent="0.25">
      <c r="B4" s="2"/>
      <c r="C4" s="1"/>
      <c r="D4" s="1"/>
      <c r="E4" s="1"/>
      <c r="F4" s="1"/>
      <c r="G4" s="1"/>
      <c r="H4" s="1"/>
    </row>
    <row r="5" spans="1:12" s="4" customFormat="1" ht="24.75" customHeight="1" thickBot="1" x14ac:dyDescent="0.25">
      <c r="A5"/>
      <c r="B5" s="62" t="s">
        <v>57</v>
      </c>
      <c r="C5" s="134" t="s">
        <v>153</v>
      </c>
      <c r="D5" s="134" t="s">
        <v>2</v>
      </c>
      <c r="E5" s="134" t="s">
        <v>163</v>
      </c>
      <c r="F5" s="134" t="s">
        <v>162</v>
      </c>
      <c r="G5" s="134" t="s">
        <v>172</v>
      </c>
      <c r="H5" s="5" t="s">
        <v>160</v>
      </c>
      <c r="J5" s="68" t="s">
        <v>159</v>
      </c>
      <c r="L5" s="84" t="s">
        <v>3</v>
      </c>
    </row>
    <row r="6" spans="1:12" x14ac:dyDescent="0.2">
      <c r="B6" s="31" t="s">
        <v>6</v>
      </c>
      <c r="C6" s="32">
        <v>239331</v>
      </c>
      <c r="D6" s="32">
        <v>265618</v>
      </c>
      <c r="E6" s="32">
        <v>212711</v>
      </c>
      <c r="F6" s="32">
        <v>253442</v>
      </c>
      <c r="G6" s="32">
        <v>217666</v>
      </c>
      <c r="H6" s="33">
        <f>'2. Cons Stat of Income'!C6</f>
        <v>219573</v>
      </c>
      <c r="J6" s="69">
        <f>'2. Cons Stat of Income'!E6</f>
        <v>903392</v>
      </c>
      <c r="L6" s="34">
        <v>987329</v>
      </c>
    </row>
    <row r="7" spans="1:12" x14ac:dyDescent="0.2">
      <c r="B7" s="29" t="s">
        <v>42</v>
      </c>
      <c r="C7" s="15">
        <v>94690</v>
      </c>
      <c r="D7" s="15">
        <v>112594</v>
      </c>
      <c r="E7" s="15">
        <v>80341</v>
      </c>
      <c r="F7" s="15">
        <v>92833</v>
      </c>
      <c r="G7" s="15">
        <v>77149</v>
      </c>
      <c r="H7" s="16">
        <f>'2. Cons Stat of Income'!C7</f>
        <v>89020</v>
      </c>
      <c r="J7" s="70">
        <f>'2. Cons Stat of Income'!E7</f>
        <v>339343</v>
      </c>
      <c r="L7" s="35">
        <v>421101</v>
      </c>
    </row>
    <row r="8" spans="1:12" ht="13.5" thickBot="1" x14ac:dyDescent="0.25">
      <c r="B8" s="8" t="s">
        <v>7</v>
      </c>
      <c r="C8" s="9">
        <v>144641</v>
      </c>
      <c r="D8" s="9">
        <v>153024</v>
      </c>
      <c r="E8" s="9">
        <v>132370</v>
      </c>
      <c r="F8" s="9">
        <v>160609</v>
      </c>
      <c r="G8" s="9">
        <v>140517</v>
      </c>
      <c r="H8" s="10">
        <f>'2. Cons Stat of Income'!C8</f>
        <v>130553</v>
      </c>
      <c r="J8" s="71">
        <f>'2. Cons Stat of Income'!E8</f>
        <v>564049</v>
      </c>
      <c r="L8" s="36">
        <v>566228</v>
      </c>
    </row>
    <row r="9" spans="1:12" x14ac:dyDescent="0.2">
      <c r="B9" s="18"/>
      <c r="C9" s="133"/>
      <c r="D9" s="133"/>
      <c r="E9" s="133"/>
      <c r="F9" s="133"/>
      <c r="G9" s="133"/>
      <c r="H9" s="50"/>
      <c r="J9" s="72"/>
      <c r="L9" s="88"/>
    </row>
    <row r="10" spans="1:12" x14ac:dyDescent="0.2">
      <c r="A10" s="63"/>
      <c r="B10" s="17" t="s">
        <v>58</v>
      </c>
      <c r="C10" s="30">
        <v>50680</v>
      </c>
      <c r="D10" s="30">
        <v>49585</v>
      </c>
      <c r="E10" s="30">
        <v>50226</v>
      </c>
      <c r="F10" s="30">
        <v>53539</v>
      </c>
      <c r="G10" s="30">
        <v>51636</v>
      </c>
      <c r="H10" s="20">
        <f>'2. Cons Stat of Income'!C10</f>
        <v>52456</v>
      </c>
      <c r="J10" s="73">
        <f>'2. Cons Stat of Income'!E10</f>
        <v>207857</v>
      </c>
      <c r="L10" s="30">
        <v>190473</v>
      </c>
    </row>
    <row r="11" spans="1:12" x14ac:dyDescent="0.2">
      <c r="B11" s="17" t="s">
        <v>59</v>
      </c>
      <c r="C11" s="30">
        <v>22571</v>
      </c>
      <c r="D11" s="30">
        <v>27222</v>
      </c>
      <c r="E11" s="30">
        <v>22429</v>
      </c>
      <c r="F11" s="30">
        <v>24373</v>
      </c>
      <c r="G11" s="30">
        <v>24429</v>
      </c>
      <c r="H11" s="20">
        <f>'2. Cons Stat of Income'!C11</f>
        <v>41062</v>
      </c>
      <c r="J11" s="73">
        <f>'2. Cons Stat of Income'!E11</f>
        <v>112293</v>
      </c>
      <c r="L11" s="30">
        <v>91526</v>
      </c>
    </row>
    <row r="12" spans="1:12" x14ac:dyDescent="0.2">
      <c r="B12" s="17" t="s">
        <v>60</v>
      </c>
      <c r="C12" s="30">
        <v>19159</v>
      </c>
      <c r="D12" s="30">
        <v>24847</v>
      </c>
      <c r="E12" s="30">
        <v>14255</v>
      </c>
      <c r="F12" s="30">
        <v>21768</v>
      </c>
      <c r="G12" s="30">
        <v>11633</v>
      </c>
      <c r="H12" s="20">
        <f>'2. Cons Stat of Income'!C12</f>
        <v>9741</v>
      </c>
      <c r="J12" s="73">
        <f>'2. Cons Stat of Income'!E12</f>
        <v>57397</v>
      </c>
      <c r="L12" s="30">
        <v>80609</v>
      </c>
    </row>
    <row r="13" spans="1:12" s="83" customFormat="1" x14ac:dyDescent="0.2">
      <c r="B13" s="132" t="s">
        <v>61</v>
      </c>
      <c r="C13" s="38">
        <v>51278</v>
      </c>
      <c r="D13" s="38">
        <v>51868</v>
      </c>
      <c r="E13" s="38">
        <v>50313</v>
      </c>
      <c r="F13" s="38">
        <v>51743</v>
      </c>
      <c r="G13" s="38">
        <v>58827</v>
      </c>
      <c r="H13" s="22">
        <f>'2. Cons Stat of Income'!C13</f>
        <v>56777</v>
      </c>
      <c r="J13" s="81">
        <f>'2. Cons Stat of Income'!E13</f>
        <v>217660</v>
      </c>
      <c r="L13" s="38">
        <v>194726</v>
      </c>
    </row>
    <row r="14" spans="1:12" x14ac:dyDescent="0.2">
      <c r="B14" s="29" t="s">
        <v>173</v>
      </c>
      <c r="C14" s="35"/>
      <c r="D14" s="35"/>
      <c r="E14" s="35"/>
      <c r="F14" s="35">
        <v>168687</v>
      </c>
      <c r="G14" s="35"/>
      <c r="H14" s="16"/>
      <c r="I14" s="66"/>
      <c r="J14" s="70">
        <f>'2. Cons Stat of Income'!E14</f>
        <v>168687</v>
      </c>
      <c r="K14" s="66"/>
      <c r="L14" s="35"/>
    </row>
    <row r="15" spans="1:12" x14ac:dyDescent="0.2">
      <c r="B15" s="7" t="s">
        <v>62</v>
      </c>
      <c r="C15" s="11">
        <v>143688</v>
      </c>
      <c r="D15" s="11">
        <v>153522</v>
      </c>
      <c r="E15" s="11">
        <v>137223</v>
      </c>
      <c r="F15" s="11">
        <v>320110</v>
      </c>
      <c r="G15" s="11">
        <v>146525</v>
      </c>
      <c r="H15" s="12">
        <f>'2. Cons Stat of Income'!C15</f>
        <v>160036</v>
      </c>
      <c r="J15" s="74">
        <f>'2. Cons Stat of Income'!E15</f>
        <v>763894</v>
      </c>
      <c r="L15" s="37">
        <v>557334</v>
      </c>
    </row>
    <row r="16" spans="1:12" ht="12.75" customHeight="1" x14ac:dyDescent="0.2">
      <c r="B16" s="6"/>
      <c r="C16" s="15"/>
      <c r="D16" s="15"/>
      <c r="E16" s="15"/>
      <c r="F16" s="15"/>
      <c r="G16" s="15"/>
      <c r="H16" s="16"/>
      <c r="J16" s="70"/>
      <c r="L16" s="35"/>
    </row>
    <row r="17" spans="1:12" ht="13.5" thickBot="1" x14ac:dyDescent="0.25">
      <c r="B17" s="8" t="s">
        <v>11</v>
      </c>
      <c r="C17" s="9">
        <v>953</v>
      </c>
      <c r="D17" s="9">
        <v>-498</v>
      </c>
      <c r="E17" s="9">
        <v>-4853</v>
      </c>
      <c r="F17" s="9">
        <v>-159501</v>
      </c>
      <c r="G17" s="9">
        <v>-6008</v>
      </c>
      <c r="H17" s="10">
        <f>'2. Cons Stat of Income'!C17</f>
        <v>-29483</v>
      </c>
      <c r="J17" s="71">
        <f>'2. Cons Stat of Income'!E17</f>
        <v>-199845</v>
      </c>
      <c r="L17" s="36">
        <v>8894</v>
      </c>
    </row>
    <row r="18" spans="1:12" ht="4.5" customHeight="1" x14ac:dyDescent="0.2">
      <c r="B18" s="7"/>
      <c r="C18" s="11"/>
      <c r="D18" s="11"/>
      <c r="E18" s="11"/>
      <c r="F18" s="11"/>
      <c r="G18" s="11"/>
      <c r="H18" s="12"/>
      <c r="I18" s="99"/>
      <c r="J18" s="74"/>
      <c r="K18" s="99"/>
      <c r="L18" s="37"/>
    </row>
    <row r="19" spans="1:12" x14ac:dyDescent="0.2">
      <c r="B19" s="100" t="s">
        <v>9</v>
      </c>
      <c r="C19" s="101">
        <v>33093</v>
      </c>
      <c r="D19" s="101">
        <v>38554</v>
      </c>
      <c r="E19" s="101">
        <v>27955</v>
      </c>
      <c r="F19" s="101">
        <v>45241</v>
      </c>
      <c r="G19" s="101">
        <v>31169</v>
      </c>
      <c r="H19" s="102">
        <f>H17+'4. Cons Stat of CF'!E9</f>
        <v>36793</v>
      </c>
      <c r="I19" s="103"/>
      <c r="J19" s="105">
        <f>J17+'4. Cons Stat of CF'!G9</f>
        <v>141158</v>
      </c>
      <c r="K19" s="103"/>
      <c r="L19" s="104">
        <v>140897</v>
      </c>
    </row>
    <row r="20" spans="1:12" ht="4.5" customHeight="1" x14ac:dyDescent="0.2">
      <c r="B20" s="18"/>
      <c r="C20" s="19"/>
      <c r="D20" s="19"/>
      <c r="E20" s="19"/>
      <c r="F20" s="19"/>
      <c r="G20" s="19"/>
      <c r="H20" s="20"/>
      <c r="I20" s="99"/>
      <c r="J20" s="73"/>
      <c r="K20" s="99"/>
      <c r="L20" s="30"/>
    </row>
    <row r="21" spans="1:12" x14ac:dyDescent="0.2">
      <c r="B21" s="17" t="s">
        <v>64</v>
      </c>
      <c r="C21" s="19">
        <v>-404</v>
      </c>
      <c r="D21" s="19">
        <v>-285</v>
      </c>
      <c r="E21" s="19">
        <v>-175</v>
      </c>
      <c r="F21" s="19">
        <v>-318</v>
      </c>
      <c r="G21" s="19">
        <v>-247</v>
      </c>
      <c r="H21" s="20">
        <f>'2. Cons Stat of Income'!C19</f>
        <v>-261</v>
      </c>
      <c r="J21" s="73">
        <f>'2. Cons Stat of Income'!E19</f>
        <v>-1001</v>
      </c>
      <c r="L21" s="30">
        <v>-1371</v>
      </c>
    </row>
    <row r="22" spans="1:12" x14ac:dyDescent="0.2">
      <c r="B22" s="17" t="s">
        <v>65</v>
      </c>
      <c r="C22" s="19">
        <v>513</v>
      </c>
      <c r="D22" s="19">
        <v>-2001</v>
      </c>
      <c r="E22" s="19">
        <v>398</v>
      </c>
      <c r="F22" s="19">
        <v>1458</v>
      </c>
      <c r="G22" s="19">
        <v>-115</v>
      </c>
      <c r="H22" s="20">
        <f>'2. Cons Stat of Income'!C20</f>
        <v>926</v>
      </c>
      <c r="J22" s="73">
        <f>'2. Cons Stat of Income'!E20</f>
        <v>2667</v>
      </c>
      <c r="L22" s="30">
        <v>-1010</v>
      </c>
    </row>
    <row r="23" spans="1:12" x14ac:dyDescent="0.2">
      <c r="B23" s="29" t="s">
        <v>66</v>
      </c>
      <c r="C23" s="15">
        <v>97</v>
      </c>
      <c r="D23" s="15">
        <v>178</v>
      </c>
      <c r="E23" s="15">
        <v>125</v>
      </c>
      <c r="F23" s="15">
        <v>228</v>
      </c>
      <c r="G23" s="15">
        <v>203</v>
      </c>
      <c r="H23" s="16">
        <f>'2. Cons Stat of Income'!C21</f>
        <v>203</v>
      </c>
      <c r="J23" s="70">
        <f>'2. Cons Stat of Income'!E21</f>
        <v>759</v>
      </c>
      <c r="L23" s="35">
        <v>736</v>
      </c>
    </row>
    <row r="24" spans="1:12" ht="13.5" thickBot="1" x14ac:dyDescent="0.25">
      <c r="B24" s="8" t="s">
        <v>67</v>
      </c>
      <c r="C24" s="9">
        <v>1159</v>
      </c>
      <c r="D24" s="9">
        <v>-2606</v>
      </c>
      <c r="E24" s="9">
        <v>-4505</v>
      </c>
      <c r="F24" s="9">
        <v>-158133</v>
      </c>
      <c r="G24" s="9">
        <v>-6167</v>
      </c>
      <c r="H24" s="10">
        <f>'2. Cons Stat of Income'!C22</f>
        <v>-28615</v>
      </c>
      <c r="J24" s="71">
        <f>'2. Cons Stat of Income'!E22</f>
        <v>-197420</v>
      </c>
      <c r="L24" s="36">
        <v>7249</v>
      </c>
    </row>
    <row r="25" spans="1:12" x14ac:dyDescent="0.2">
      <c r="B25" s="18"/>
      <c r="C25" s="19"/>
      <c r="D25" s="19"/>
      <c r="E25" s="19"/>
      <c r="F25" s="19"/>
      <c r="G25" s="19"/>
      <c r="H25" s="20"/>
      <c r="J25" s="73"/>
      <c r="L25" s="30"/>
    </row>
    <row r="26" spans="1:12" x14ac:dyDescent="0.2">
      <c r="B26" s="29" t="s">
        <v>138</v>
      </c>
      <c r="C26" s="15">
        <v>-594</v>
      </c>
      <c r="D26" s="15">
        <v>-2954</v>
      </c>
      <c r="E26" s="15">
        <v>-51</v>
      </c>
      <c r="F26" s="15">
        <v>-1923</v>
      </c>
      <c r="G26" s="15">
        <v>821</v>
      </c>
      <c r="H26" s="16">
        <f>'2. Cons Stat of Income'!C24</f>
        <v>-5838</v>
      </c>
      <c r="J26" s="70">
        <f>'2. Cons Stat of Income'!E24</f>
        <v>-6991</v>
      </c>
      <c r="L26" s="35">
        <v>4709</v>
      </c>
    </row>
    <row r="27" spans="1:12" ht="13.5" thickBot="1" x14ac:dyDescent="0.25">
      <c r="B27" s="8" t="s">
        <v>13</v>
      </c>
      <c r="C27" s="9">
        <v>565</v>
      </c>
      <c r="D27" s="9">
        <v>-5560</v>
      </c>
      <c r="E27" s="9">
        <v>-4556</v>
      </c>
      <c r="F27" s="9">
        <v>-160056</v>
      </c>
      <c r="G27" s="9">
        <v>-5346</v>
      </c>
      <c r="H27" s="10">
        <f>'2. Cons Stat of Income'!C25</f>
        <v>-34453</v>
      </c>
      <c r="J27" s="71">
        <f>'2. Cons Stat of Income'!E25</f>
        <v>-204411</v>
      </c>
      <c r="L27" s="36">
        <v>11958</v>
      </c>
    </row>
    <row r="28" spans="1:12" ht="13.5" thickBot="1" x14ac:dyDescent="0.25">
      <c r="B28" s="18"/>
      <c r="C28" s="19"/>
      <c r="D28" s="19"/>
      <c r="E28" s="19"/>
      <c r="F28" s="19"/>
      <c r="G28" s="19"/>
      <c r="H28" s="20"/>
      <c r="J28" s="73"/>
      <c r="L28" s="30"/>
    </row>
    <row r="29" spans="1:12" x14ac:dyDescent="0.2">
      <c r="B29" s="59" t="s">
        <v>139</v>
      </c>
      <c r="C29" s="61"/>
      <c r="D29" s="61"/>
      <c r="E29" s="61"/>
      <c r="F29" s="61"/>
      <c r="G29" s="61"/>
      <c r="H29" s="60"/>
      <c r="J29" s="75"/>
      <c r="L29" s="82"/>
    </row>
    <row r="30" spans="1:12" s="66" customFormat="1" x14ac:dyDescent="0.2">
      <c r="A30"/>
      <c r="B30" s="17" t="s">
        <v>8</v>
      </c>
      <c r="C30" s="64">
        <v>0.6</v>
      </c>
      <c r="D30" s="64">
        <v>0.57999999999999996</v>
      </c>
      <c r="E30" s="64">
        <v>0.62</v>
      </c>
      <c r="F30" s="64">
        <v>0.63</v>
      </c>
      <c r="G30" s="64">
        <v>0.65</v>
      </c>
      <c r="H30" s="65">
        <f>+'1. Key figures table'!C11</f>
        <v>0.59</v>
      </c>
      <c r="J30" s="76">
        <f>+'1. Key figures table'!F11</f>
        <v>0.62</v>
      </c>
      <c r="L30" s="89">
        <v>0.56999999999999995</v>
      </c>
    </row>
    <row r="31" spans="1:12" s="66" customFormat="1" x14ac:dyDescent="0.2">
      <c r="B31" s="17" t="s">
        <v>10</v>
      </c>
      <c r="C31" s="89">
        <v>0.13827293580856637</v>
      </c>
      <c r="D31" s="89">
        <v>0.15</v>
      </c>
      <c r="E31" s="64">
        <v>0.13</v>
      </c>
      <c r="F31" s="64">
        <v>0.17850632491852178</v>
      </c>
      <c r="G31" s="64">
        <v>0.14319645695698915</v>
      </c>
      <c r="H31" s="65">
        <f>+'1. Key figures table'!C13</f>
        <v>0.17</v>
      </c>
      <c r="I31" s="106"/>
      <c r="J31" s="76">
        <f>+'1. Key figures table'!F13</f>
        <v>0.16</v>
      </c>
      <c r="K31" s="106"/>
      <c r="L31" s="89">
        <v>0.14000000000000001</v>
      </c>
    </row>
    <row r="32" spans="1:12" s="66" customFormat="1" x14ac:dyDescent="0.2">
      <c r="A32"/>
      <c r="B32" s="17" t="s">
        <v>12</v>
      </c>
      <c r="C32" s="64">
        <v>0</v>
      </c>
      <c r="D32" s="64">
        <v>0</v>
      </c>
      <c r="E32" s="64">
        <v>-0.02</v>
      </c>
      <c r="F32" s="64">
        <v>-0.63</v>
      </c>
      <c r="G32" s="64">
        <v>-0.03</v>
      </c>
      <c r="H32" s="65">
        <f>+'1. Key figures table'!C15</f>
        <v>-0.13</v>
      </c>
      <c r="J32" s="76">
        <f>+'1. Key figures table'!F15</f>
        <v>-0.22</v>
      </c>
      <c r="L32" s="89">
        <v>0.01</v>
      </c>
    </row>
    <row r="33" spans="1:12" s="63" customFormat="1" ht="13.5" thickBot="1" x14ac:dyDescent="0.25">
      <c r="A33"/>
      <c r="B33" s="51"/>
      <c r="C33" s="52"/>
      <c r="D33" s="52"/>
      <c r="E33" s="52"/>
      <c r="F33" s="52"/>
      <c r="G33" s="52"/>
      <c r="H33" s="53"/>
      <c r="J33" s="77"/>
      <c r="L33" s="90"/>
    </row>
    <row r="34" spans="1:12" x14ac:dyDescent="0.2">
      <c r="B34" s="59" t="s">
        <v>140</v>
      </c>
      <c r="C34" s="61"/>
      <c r="D34" s="61"/>
      <c r="E34" s="61"/>
      <c r="F34" s="61"/>
      <c r="G34" s="61"/>
      <c r="H34" s="60"/>
      <c r="J34" s="75"/>
      <c r="L34" s="82"/>
    </row>
    <row r="35" spans="1:12" x14ac:dyDescent="0.2">
      <c r="B35" s="45" t="s">
        <v>141</v>
      </c>
      <c r="C35" s="23">
        <v>0</v>
      </c>
      <c r="D35" s="23">
        <v>-0.02</v>
      </c>
      <c r="E35" s="23">
        <v>-0.02</v>
      </c>
      <c r="F35" s="23">
        <v>-0.68</v>
      </c>
      <c r="G35" s="23">
        <v>-0.02</v>
      </c>
      <c r="H35" s="24">
        <f>+'1. Key figures table'!C19</f>
        <v>-0.15</v>
      </c>
      <c r="J35" s="78">
        <f>+'1. Key figures table'!F19</f>
        <v>-0.87</v>
      </c>
      <c r="L35" s="86">
        <v>0.05</v>
      </c>
    </row>
    <row r="36" spans="1:12" ht="15" thickBot="1" x14ac:dyDescent="0.25">
      <c r="B36" s="46" t="s">
        <v>142</v>
      </c>
      <c r="C36" s="25">
        <v>0.05</v>
      </c>
      <c r="D36" s="25">
        <v>0.05</v>
      </c>
      <c r="E36" s="25">
        <v>0.03</v>
      </c>
      <c r="F36" s="25">
        <v>0.09</v>
      </c>
      <c r="G36" s="25">
        <v>0.08</v>
      </c>
      <c r="H36" s="26">
        <f>+'1. Key figures table'!C20</f>
        <v>0.06</v>
      </c>
      <c r="J36" s="79">
        <f>+'1. Key figures table'!F20</f>
        <v>0.26</v>
      </c>
      <c r="L36" s="87">
        <v>0.23</v>
      </c>
    </row>
    <row r="37" spans="1:12" x14ac:dyDescent="0.2">
      <c r="B37" s="1"/>
      <c r="C37" s="1"/>
      <c r="D37" s="1"/>
      <c r="E37" s="1"/>
      <c r="F37" s="1"/>
      <c r="G37" s="1"/>
      <c r="H37" s="1"/>
    </row>
    <row r="38" spans="1:12" x14ac:dyDescent="0.2">
      <c r="B38" s="3" t="s">
        <v>143</v>
      </c>
      <c r="C38" s="1"/>
      <c r="D38" s="1"/>
      <c r="E38" s="1"/>
      <c r="F38" s="1"/>
      <c r="G38" s="1"/>
      <c r="H38" s="1"/>
    </row>
    <row r="39" spans="1:12" x14ac:dyDescent="0.2">
      <c r="B39" s="1"/>
      <c r="C39" s="1"/>
      <c r="D39" s="1"/>
      <c r="E39" s="1"/>
      <c r="F39" s="1"/>
      <c r="G39" s="1"/>
      <c r="H39" s="1"/>
    </row>
    <row r="40" spans="1:12" x14ac:dyDescent="0.2">
      <c r="C40" s="80"/>
      <c r="D40" s="80"/>
      <c r="E40" s="80"/>
      <c r="F40" s="80"/>
      <c r="G40" s="80"/>
      <c r="H40" s="80"/>
      <c r="I40" s="80"/>
      <c r="J40" s="80"/>
      <c r="K40" s="80"/>
    </row>
    <row r="41" spans="1:12" x14ac:dyDescent="0.2">
      <c r="C41" s="80"/>
      <c r="D41" s="80"/>
      <c r="E41" s="80"/>
      <c r="F41" s="80"/>
      <c r="G41" s="80"/>
      <c r="H41" s="80"/>
      <c r="I41" s="80"/>
      <c r="J41" s="80"/>
      <c r="K41" s="80"/>
    </row>
  </sheetData>
  <pageMargins left="0.70866141732283472" right="0.70866141732283472" top="0.74803149606299213" bottom="0.74803149606299213" header="0.31496062992125984" footer="0.31496062992125984"/>
  <pageSetup paperSize="9" scale="99" orientation="landscape" r:id="rId1"/>
  <headerFooter scaleWithDoc="0" alignWithMargins="0">
    <oddHeader>&amp;L&amp;K03-020Copyright © 2017 TomTom International BV. All rights reserved.</oddHeader>
    <oddFooter>&amp;L&amp;"Arial,Bold"TomTom Investor Relations&amp;"Arial,Regular"
+31 20 7575 194&amp;R&amp;"Arial,Bold"Page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B41D169CD4CC428C3AA7CF3F30C336" ma:contentTypeVersion="0" ma:contentTypeDescription="Create a new document." ma:contentTypeScope="" ma:versionID="72a8baed5f27c4b2cf44340d7c7e7d4f">
  <xsd:schema xmlns:xsd="http://www.w3.org/2001/XMLSchema" xmlns:xs="http://www.w3.org/2001/XMLSchema" xmlns:p="http://schemas.microsoft.com/office/2006/metadata/properties" xmlns:ns2="300A8DC5-1156-4430-B777-AAD664947E2F" xmlns:ns3="1e77aff3-56fb-459a-8532-f6248deba525" targetNamespace="http://schemas.microsoft.com/office/2006/metadata/properties" ma:root="true" ma:fieldsID="960c4571d0fd273c73a2166b108ed60e" ns2:_="" ns3:_="">
    <xsd:import namespace="300A8DC5-1156-4430-B777-AAD664947E2F"/>
    <xsd:import namespace="1e77aff3-56fb-459a-8532-f6248deba5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0A8DC5-1156-4430-B777-AAD664947E2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77aff3-56fb-459a-8532-f6248deba5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A58EE3-5D24-433F-BBCE-F07CEA8EDB69}">
  <ds:schemaRefs>
    <ds:schemaRef ds:uri="http://schemas.microsoft.com/office/2006/metadata/properties"/>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300A8DC5-1156-4430-B777-AAD664947E2F"/>
    <ds:schemaRef ds:uri="http://schemas.openxmlformats.org/package/2006/metadata/core-properties"/>
    <ds:schemaRef ds:uri="1e77aff3-56fb-459a-8532-f6248deba525"/>
    <ds:schemaRef ds:uri="http://www.w3.org/XML/1998/namespace"/>
  </ds:schemaRefs>
</ds:datastoreItem>
</file>

<file path=customXml/itemProps2.xml><?xml version="1.0" encoding="utf-8"?>
<ds:datastoreItem xmlns:ds="http://schemas.openxmlformats.org/officeDocument/2006/customXml" ds:itemID="{7DDAA978-9335-40F9-B58A-E9D97B737C10}">
  <ds:schemaRefs>
    <ds:schemaRef ds:uri="http://schemas.microsoft.com/sharepoint/v3/contenttype/forms"/>
  </ds:schemaRefs>
</ds:datastoreItem>
</file>

<file path=customXml/itemProps3.xml><?xml version="1.0" encoding="utf-8"?>
<ds:datastoreItem xmlns:ds="http://schemas.openxmlformats.org/officeDocument/2006/customXml" ds:itemID="{274FAA19-0C0D-4992-944F-D10A8170DE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0A8DC5-1156-4430-B777-AAD664947E2F"/>
    <ds:schemaRef ds:uri="1e77aff3-56fb-459a-8532-f6248deba5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32</vt:i4>
      </vt:variant>
    </vt:vector>
  </HeadingPairs>
  <TitlesOfParts>
    <vt:vector size="43" baseType="lpstr">
      <vt:lpstr>Cover</vt:lpstr>
      <vt:lpstr>1. Key figures table</vt:lpstr>
      <vt:lpstr>2. Cons Stat of Income</vt:lpstr>
      <vt:lpstr>3. Cons Balance Sheet</vt:lpstr>
      <vt:lpstr>4. Cons Stat of CF</vt:lpstr>
      <vt:lpstr>5. Cons Stat of Income IFRS1516</vt:lpstr>
      <vt:lpstr>6. Cons Balance Sheet IFRS1516</vt:lpstr>
      <vt:lpstr>7. Adjusted EPS</vt:lpstr>
      <vt:lpstr>8. Stat of Income (Q)</vt:lpstr>
      <vt:lpstr>9. Balance Sheet (Q)</vt:lpstr>
      <vt:lpstr>10. CF (Q)</vt:lpstr>
      <vt:lpstr>'3. Cons Balance Sheet'!Consolidated_condensed_balance_sheet</vt:lpstr>
      <vt:lpstr>'6. Cons Balance Sheet IFRS1516'!Consolidated_condensed_balance_sheet</vt:lpstr>
      <vt:lpstr>Consolidated_condensed_BS</vt:lpstr>
      <vt:lpstr>'2. Cons Stat of Income'!Consolidated_condensed_statement_of_income</vt:lpstr>
      <vt:lpstr>'5. Cons Stat of Income IFRS1516'!Consolidated_condensed_statement_of_income</vt:lpstr>
      <vt:lpstr>'7. Adjusted EPS'!Consolidated_condensed_statement_of_income</vt:lpstr>
      <vt:lpstr>'8. Stat of Income (Q)'!Consolidated_condensed_statement_of_income</vt:lpstr>
      <vt:lpstr>'9. Balance Sheet (Q)'!Consolidated_condensed_statement_of_income</vt:lpstr>
      <vt:lpstr>'10. CF (Q)'!Consolidated_condensed_statements_of_cash_flows</vt:lpstr>
      <vt:lpstr>'4. Cons Stat of CF'!Consolidated_condensed_statements_of_cash_flows</vt:lpstr>
      <vt:lpstr>'1. Key figures table'!Key_figures</vt:lpstr>
      <vt:lpstr>'1. Key figures table'!Print_Area</vt:lpstr>
      <vt:lpstr>'10. CF (Q)'!Print_Area</vt:lpstr>
      <vt:lpstr>'2. Cons Stat of Income'!Print_Area</vt:lpstr>
      <vt:lpstr>'3. Cons Balance Sheet'!Print_Area</vt:lpstr>
      <vt:lpstr>'4. Cons Stat of CF'!Print_Area</vt:lpstr>
      <vt:lpstr>'5. Cons Stat of Income IFRS1516'!Print_Area</vt:lpstr>
      <vt:lpstr>'6. Cons Balance Sheet IFRS1516'!Print_Area</vt:lpstr>
      <vt:lpstr>'7. Adjusted EPS'!Print_Area</vt:lpstr>
      <vt:lpstr>'8. Stat of Income (Q)'!Print_Area</vt:lpstr>
      <vt:lpstr>'9. Balance Sheet (Q)'!Print_Area</vt:lpstr>
      <vt:lpstr>Cover!Print_Area</vt:lpstr>
      <vt:lpstr>'1. Key figures table'!Print_Titles</vt:lpstr>
      <vt:lpstr>'10. CF (Q)'!Table_1Income</vt:lpstr>
      <vt:lpstr>'2. Cons Stat of Income'!Table_1Income</vt:lpstr>
      <vt:lpstr>'3. Cons Balance Sheet'!Table_1Income</vt:lpstr>
      <vt:lpstr>'4. Cons Stat of CF'!Table_1Income</vt:lpstr>
      <vt:lpstr>'5. Cons Stat of Income IFRS1516'!Table_1Income</vt:lpstr>
      <vt:lpstr>'6. Cons Balance Sheet IFRS1516'!Table_1Income</vt:lpstr>
      <vt:lpstr>'7. Adjusted EPS'!Table_1Income</vt:lpstr>
      <vt:lpstr>'8. Stat of Income (Q)'!Table_1Income</vt:lpstr>
      <vt:lpstr>'9. Balance Sheet (Q)'!Table_1Income</vt:lpstr>
    </vt:vector>
  </TitlesOfParts>
  <Manager/>
  <Company>Tangelo Software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Bisera Grubesic</dc:creator>
  <cp:keywords/>
  <dc:description/>
  <cp:lastModifiedBy>Bisera Grubesic</cp:lastModifiedBy>
  <cp:revision/>
  <cp:lastPrinted>2018-02-05T22:35:09Z</cp:lastPrinted>
  <dcterms:created xsi:type="dcterms:W3CDTF">2014-01-10T15:24:48Z</dcterms:created>
  <dcterms:modified xsi:type="dcterms:W3CDTF">2018-02-05T23:43:56Z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1. ExcelTables_WEBSITE_Q3 2015.xlsx</vt:lpwstr>
  </property>
  <property fmtid="{D5CDD505-2E9C-101B-9397-08002B2CF9AE}" pid="3" name="ContentTypeId">
    <vt:lpwstr>0x0101004FB41D169CD4CC428C3AA7CF3F30C336</vt:lpwstr>
  </property>
  <property fmtid="{D5CDD505-2E9C-101B-9397-08002B2CF9AE}" pid="4" name="Order">
    <vt:r8>100</vt:r8>
  </property>
</Properties>
</file>