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ubesic\Desktop\"/>
    </mc:Choice>
  </mc:AlternateContent>
  <bookViews>
    <workbookView xWindow="480" yWindow="315" windowWidth="18195" windowHeight="6765" tabRatio="896"/>
  </bookViews>
  <sheets>
    <sheet name="Cover" sheetId="3" r:id="rId1"/>
    <sheet name="1. Key figures table" sheetId="7" r:id="rId2"/>
    <sheet name="2. Cons Stat of Income" sheetId="8" r:id="rId3"/>
    <sheet name="3. Cons Balance Sheet" sheetId="9" r:id="rId4"/>
    <sheet name="4. Cons Stat of CF" sheetId="10" r:id="rId5"/>
    <sheet name="5. Stat of Income (Q)" sheetId="11" r:id="rId6"/>
    <sheet name="6. Balance Sheet (Q)" sheetId="12" r:id="rId7"/>
    <sheet name="7. CF (Q)" sheetId="13" r:id="rId8"/>
  </sheets>
  <definedNames>
    <definedName name="_ftn1" localSheetId="4">'4. Cons Stat of CF'!#REF!</definedName>
    <definedName name="_ftn1" localSheetId="7">'7. CF (Q)'!#REF!</definedName>
    <definedName name="_ftnref1" localSheetId="4">'4. Cons Stat of CF'!#REF!</definedName>
    <definedName name="_ftnref1" localSheetId="7">'7. CF (Q)'!#REF!</definedName>
    <definedName name="Consolidated_condensed_balance_sheet" localSheetId="3">'3. Cons Balance Sheet'!$B$5:$F$44</definedName>
    <definedName name="Consolidated_condensed_BS">'6. Balance Sheet (Q)'!$B$5:$H$32</definedName>
    <definedName name="Consolidated_condensed_statement_of_income" localSheetId="2">'2. Cons Stat of Income'!$B$5:$D$35</definedName>
    <definedName name="Consolidated_condensed_statement_of_income" localSheetId="5">'5. Stat of Income (Q)'!$B$5:$H$35</definedName>
    <definedName name="Consolidated_condensed_statement_of_income" localSheetId="6">'6. Balance Sheet (Q)'!$B$5:$H$19</definedName>
    <definedName name="Consolidated_condensed_statements_of_cash_flows" localSheetId="4">'4. Cons Stat of CF'!$B$5:$F$37</definedName>
    <definedName name="Consolidated_condensed_statements_of_cash_flows" localSheetId="7">'7. CF (Q)'!$B$5:$H$22</definedName>
    <definedName name="FX_rate">#REF!</definedName>
    <definedName name="Key_figures" localSheetId="1">'1. Key figures table'!$B$5:$E$20</definedName>
    <definedName name="_xlnm.Print_Area" localSheetId="1">'1. Key figures table'!$B$2:$E$89</definedName>
    <definedName name="_xlnm.Print_Area" localSheetId="2">'2. Cons Stat of Income'!$B$2:$D$35</definedName>
    <definedName name="_xlnm.Print_Area" localSheetId="3">'3. Cons Balance Sheet'!$B$2:$F$45</definedName>
    <definedName name="_xlnm.Print_Area" localSheetId="4">'4. Cons Stat of CF'!$B$2:$F$39</definedName>
    <definedName name="_xlnm.Print_Area" localSheetId="5">'5. Stat of Income (Q)'!$B$2:$L$37</definedName>
    <definedName name="_xlnm.Print_Area" localSheetId="6">'6. Balance Sheet (Q)'!$B$2:$H$34</definedName>
    <definedName name="_xlnm.Print_Area" localSheetId="7">'7. CF (Q)'!$B$2:$L$24</definedName>
    <definedName name="_xlnm.Print_Area" localSheetId="0">Cover!$B$2:$R$44</definedName>
    <definedName name="_xlnm.Print_Titles" localSheetId="1">'1. Key figures table'!$2:$3</definedName>
    <definedName name="Table_1Income" localSheetId="1">'1. Key figures table'!#REF!</definedName>
    <definedName name="Table_1Income" localSheetId="2">'2. Cons Stat of Income'!$B$5:$D$35</definedName>
    <definedName name="Table_1Income" localSheetId="3">'3. Cons Balance Sheet'!$B$5:$F$44</definedName>
    <definedName name="Table_1Income" localSheetId="4">'4. Cons Stat of CF'!$B$5:$F$37</definedName>
    <definedName name="Table_1Income" localSheetId="5">'5. Stat of Income (Q)'!$B$5:$H$35</definedName>
    <definedName name="Table_1Income" localSheetId="6">'6. Balance Sheet (Q)'!$B$5:$H$19</definedName>
    <definedName name="Table_1Income" localSheetId="7">'7. CF (Q)'!$B$5:$H$22</definedName>
    <definedName name="Table_1Income">#REF!</definedName>
    <definedName name="Table_2Income" localSheetId="1">'1. Key figures table'!#REF!</definedName>
    <definedName name="Table_2Income" localSheetId="2">'2. Cons Stat of Income'!#REF!</definedName>
    <definedName name="Table_2Income" localSheetId="3">'3. Cons Balance Sheet'!#REF!</definedName>
    <definedName name="Table_2Income" localSheetId="4">'4. Cons Stat of CF'!#REF!</definedName>
    <definedName name="Table_2Income" localSheetId="5">'5. Stat of Income (Q)'!#REF!</definedName>
    <definedName name="Table_2Income" localSheetId="6">'6. Balance Sheet (Q)'!#REF!</definedName>
    <definedName name="Table_2Income" localSheetId="7">'7. CF (Q)'!#REF!</definedName>
    <definedName name="Table_2Income">#REF!</definedName>
  </definedNames>
  <calcPr calcId="171026"/>
</workbook>
</file>

<file path=xl/calcChain.xml><?xml version="1.0" encoding="utf-8"?>
<calcChain xmlns="http://schemas.openxmlformats.org/spreadsheetml/2006/main">
  <c r="H25" i="12" l="1"/>
  <c r="H29" i="12"/>
  <c r="H24" i="12"/>
  <c r="H26" i="12"/>
  <c r="H27" i="12"/>
  <c r="H28" i="12"/>
  <c r="H35" i="11"/>
  <c r="H34" i="11"/>
  <c r="H31" i="11"/>
  <c r="H30" i="11"/>
  <c r="H29" i="11"/>
  <c r="H26" i="11"/>
  <c r="H25" i="11"/>
  <c r="H23" i="11"/>
  <c r="H22" i="11"/>
  <c r="H21" i="11"/>
  <c r="H20" i="11"/>
  <c r="H16" i="11"/>
  <c r="H18" i="11"/>
  <c r="H14" i="11"/>
  <c r="H13" i="11"/>
  <c r="H12" i="11"/>
  <c r="H11" i="11"/>
  <c r="H10" i="11"/>
  <c r="H7" i="11"/>
  <c r="H8" i="11"/>
  <c r="H6" i="11"/>
  <c r="H32" i="12"/>
  <c r="H22" i="12"/>
  <c r="H19" i="12"/>
  <c r="H17" i="12"/>
  <c r="H16" i="12"/>
  <c r="H15" i="12"/>
  <c r="H14" i="12"/>
  <c r="H11" i="12"/>
  <c r="H10" i="12"/>
  <c r="H9" i="12"/>
  <c r="H8" i="12"/>
  <c r="H22" i="13"/>
  <c r="H20" i="13"/>
  <c r="H18" i="13"/>
  <c r="H16" i="13"/>
  <c r="H15" i="13"/>
  <c r="H14" i="13"/>
  <c r="H13" i="13"/>
  <c r="H11" i="13"/>
  <c r="H10" i="13"/>
  <c r="H9" i="13"/>
  <c r="H8" i="13"/>
  <c r="H7" i="13"/>
  <c r="H6" i="13"/>
  <c r="H30" i="12"/>
</calcChain>
</file>

<file path=xl/sharedStrings.xml><?xml version="1.0" encoding="utf-8"?>
<sst xmlns="http://schemas.openxmlformats.org/spreadsheetml/2006/main" count="291" uniqueCount="187">
  <si>
    <t>Key figures</t>
  </si>
  <si>
    <t>First quarter 2017 results</t>
  </si>
  <si>
    <t>(€ in millions, unless stated otherwise)</t>
  </si>
  <si>
    <t>Q1 '17</t>
  </si>
  <si>
    <t>Q1 '16</t>
  </si>
  <si>
    <r>
      <t>y.o.y. change</t>
    </r>
    <r>
      <rPr>
        <b/>
        <vertAlign val="superscript"/>
        <sz val="10"/>
        <rFont val="Arial"/>
        <family val="2"/>
      </rPr>
      <t>2</t>
    </r>
  </si>
  <si>
    <t>Automotive &amp; Licensing</t>
  </si>
  <si>
    <t>Telematics</t>
  </si>
  <si>
    <t>Consumer</t>
  </si>
  <si>
    <t>REVENUE</t>
  </si>
  <si>
    <t>GROSS RESULT</t>
  </si>
  <si>
    <t>Gross margin</t>
  </si>
  <si>
    <t>EBITDA</t>
  </si>
  <si>
    <t>EBITDA margin</t>
  </si>
  <si>
    <t>OPERATING RESULT (EBIT)</t>
  </si>
  <si>
    <t>EBIT margin</t>
  </si>
  <si>
    <t>NET RESULT</t>
  </si>
  <si>
    <t>ADJUSTED NET RESULT</t>
  </si>
  <si>
    <r>
      <t xml:space="preserve">DATA PER SHARE </t>
    </r>
    <r>
      <rPr>
        <sz val="10"/>
        <rFont val="Arial"/>
        <family val="2"/>
      </rPr>
      <t xml:space="preserve">(in €) </t>
    </r>
  </si>
  <si>
    <t>EPS - fully diluted</t>
  </si>
  <si>
    <r>
      <t>Adjusted EPS</t>
    </r>
    <r>
      <rPr>
        <vertAlign val="superscript"/>
        <sz val="10"/>
        <rFont val="Arial"/>
        <family val="2"/>
      </rPr>
      <t>1</t>
    </r>
    <r>
      <rPr>
        <sz val="10"/>
        <rFont val="Arial"/>
        <family val="2"/>
      </rPr>
      <t xml:space="preserve"> - fully diluted</t>
    </r>
  </si>
  <si>
    <r>
      <rPr>
        <i/>
        <vertAlign val="superscript"/>
        <sz val="10"/>
        <rFont val="Arial"/>
        <family val="2"/>
      </rPr>
      <t>1</t>
    </r>
    <r>
      <rPr>
        <i/>
        <sz val="10"/>
        <rFont val="Arial"/>
        <family val="2"/>
      </rPr>
      <t>Earnings per fully diluted share count adjusted for acquisition-related expenses &amp; gains on a post-tax basis.</t>
    </r>
  </si>
  <si>
    <r>
      <rPr>
        <i/>
        <vertAlign val="superscript"/>
        <sz val="10"/>
        <rFont val="Arial"/>
        <family val="2"/>
      </rPr>
      <t>2</t>
    </r>
    <r>
      <rPr>
        <i/>
        <sz val="10"/>
        <rFont val="Arial"/>
        <family val="2"/>
      </rPr>
      <t>Change percentages and totals calculated before rounding.</t>
    </r>
  </si>
  <si>
    <r>
      <t>y.o.y. change</t>
    </r>
    <r>
      <rPr>
        <b/>
        <vertAlign val="superscript"/>
        <sz val="10"/>
        <rFont val="Arial"/>
        <family val="2"/>
      </rPr>
      <t>1</t>
    </r>
  </si>
  <si>
    <t>Automotive</t>
  </si>
  <si>
    <t>Licensing</t>
  </si>
  <si>
    <t>Total Automotive &amp; Licensing revenue</t>
  </si>
  <si>
    <r>
      <rPr>
        <i/>
        <vertAlign val="superscript"/>
        <sz val="10"/>
        <rFont val="Arial"/>
        <family val="2"/>
      </rPr>
      <t>1</t>
    </r>
    <r>
      <rPr>
        <i/>
        <sz val="10"/>
        <rFont val="Arial"/>
        <family val="2"/>
      </rPr>
      <t>Change percentages and totals calculated before rounding.</t>
    </r>
  </si>
  <si>
    <t>Subscriptions</t>
  </si>
  <si>
    <r>
      <t>Hardware and other services</t>
    </r>
    <r>
      <rPr>
        <sz val="10"/>
        <rFont val="Verdana"/>
        <family val="2"/>
      </rPr>
      <t>²</t>
    </r>
  </si>
  <si>
    <t>Total Telematics revenue</t>
  </si>
  <si>
    <t>Monthly revenue per subscription (€)</t>
  </si>
  <si>
    <t>Subscriber installed base (# in thousands)</t>
  </si>
  <si>
    <r>
      <rPr>
        <i/>
        <vertAlign val="superscript"/>
        <sz val="10"/>
        <rFont val="Arial"/>
        <family val="2"/>
      </rPr>
      <t>2</t>
    </r>
    <r>
      <rPr>
        <i/>
        <sz val="10"/>
        <rFont val="Arial"/>
        <family val="2"/>
      </rPr>
      <t>Other services revenue comprises installation services and separately purchased traffic service and/or map content.</t>
    </r>
  </si>
  <si>
    <t>Consumer products</t>
  </si>
  <si>
    <t>Automotive hardware</t>
  </si>
  <si>
    <t>Total Consumer revenue</t>
  </si>
  <si>
    <t>Revenue split by type</t>
  </si>
  <si>
    <t>(€ in millions)</t>
  </si>
  <si>
    <t>Data, software &amp; services</t>
  </si>
  <si>
    <t>Hardware</t>
  </si>
  <si>
    <t>Total revenue</t>
  </si>
  <si>
    <t>FX sensitivity</t>
  </si>
  <si>
    <r>
      <t xml:space="preserve">Q1 '17 
</t>
    </r>
    <r>
      <rPr>
        <i/>
        <sz val="10"/>
        <rFont val="Arial"/>
        <family val="2"/>
      </rPr>
      <t>actual</t>
    </r>
  </si>
  <si>
    <r>
      <t xml:space="preserve">Q1 '17
</t>
    </r>
    <r>
      <rPr>
        <sz val="10"/>
        <rFont val="Arial"/>
        <family val="2"/>
      </rPr>
      <t>recalculated at</t>
    </r>
    <r>
      <rPr>
        <b/>
        <sz val="10"/>
        <rFont val="Arial"/>
        <family val="2"/>
      </rPr>
      <t xml:space="preserve">
Q1 '16 
FX rates</t>
    </r>
    <r>
      <rPr>
        <b/>
        <vertAlign val="superscript"/>
        <sz val="10"/>
        <rFont val="Arial"/>
        <family val="2"/>
      </rPr>
      <t>1</t>
    </r>
  </si>
  <si>
    <t>Revenue</t>
  </si>
  <si>
    <t>Gross result</t>
  </si>
  <si>
    <t xml:space="preserve">Gross margin </t>
  </si>
  <si>
    <t>EBIT</t>
  </si>
  <si>
    <t xml:space="preserve">EBIT margin </t>
  </si>
  <si>
    <t>FX RATES IN €</t>
  </si>
  <si>
    <t>US dollar</t>
  </si>
  <si>
    <t>GB pound</t>
  </si>
  <si>
    <r>
      <rPr>
        <vertAlign val="superscript"/>
        <sz val="10"/>
        <rFont val="Arial"/>
        <family val="2"/>
      </rPr>
      <t>1</t>
    </r>
    <r>
      <rPr>
        <sz val="10"/>
        <rFont val="Arial"/>
        <family val="2"/>
      </rPr>
      <t>The Q1 '17 income and expenses in US dollar and GB pound have been reconverted to euro using Q1 '16 average exchange rates. All other foreign currencies have not been converted.</t>
    </r>
  </si>
  <si>
    <t xml:space="preserve">Depreciation and amortisation </t>
  </si>
  <si>
    <t>Cost of sales</t>
  </si>
  <si>
    <t>Research and development</t>
  </si>
  <si>
    <t>Amortisation of technology &amp; databases</t>
  </si>
  <si>
    <t>Marketing</t>
  </si>
  <si>
    <t>Selling, general and administration</t>
  </si>
  <si>
    <t xml:space="preserve">Total </t>
  </si>
  <si>
    <t>Of which acquisition-related amortisation</t>
  </si>
  <si>
    <t>Net result</t>
  </si>
  <si>
    <t xml:space="preserve">Net result </t>
  </si>
  <si>
    <t>Net result attributed to equity holders</t>
  </si>
  <si>
    <t>Remeasurement of deferred tax liability</t>
  </si>
  <si>
    <t>Acquisition-related expenses</t>
  </si>
  <si>
    <t>Tax effect of adjustments</t>
  </si>
  <si>
    <t>Adjusted net result</t>
  </si>
  <si>
    <t>Adjusted EPS, € fully diluted</t>
  </si>
  <si>
    <t>Consolidated condensed statement of income</t>
  </si>
  <si>
    <t>(€ in thousands)</t>
  </si>
  <si>
    <t>Q1 '17
Unaudited</t>
  </si>
  <si>
    <t>Q1 '16
Unaudited</t>
  </si>
  <si>
    <t>Research and development expenses</t>
  </si>
  <si>
    <t>Amortisation of technology and databases</t>
  </si>
  <si>
    <t>Marketing expenses</t>
  </si>
  <si>
    <t>Selling, general and administrative expenses</t>
  </si>
  <si>
    <t>TOTAL OPERATING EXPENSES</t>
  </si>
  <si>
    <t>OPERATING RESULT</t>
  </si>
  <si>
    <t>Interest result</t>
  </si>
  <si>
    <t>Other financial result</t>
  </si>
  <si>
    <t>Result of associates</t>
  </si>
  <si>
    <t>RESULT BEFORE TAX</t>
  </si>
  <si>
    <t>Income tax (expense) / gain</t>
  </si>
  <si>
    <t>Attributable to:</t>
  </si>
  <si>
    <t>- Equity holders of the parent</t>
  </si>
  <si>
    <t>- Non-controlling interests</t>
  </si>
  <si>
    <t>Basic number of shares (in thousands)</t>
  </si>
  <si>
    <t>Diluted number of shares (in thousands)</t>
  </si>
  <si>
    <t>EARNINGS PER SHARE (in €)</t>
  </si>
  <si>
    <t>Basic</t>
  </si>
  <si>
    <t>Diluted</t>
  </si>
  <si>
    <t>Consolidated condensed balance sheet</t>
  </si>
  <si>
    <t>31 March 2017
Unaudited</t>
  </si>
  <si>
    <t>31 December 2016
Audited</t>
  </si>
  <si>
    <t>Goodwill</t>
  </si>
  <si>
    <t>Other intangible assets</t>
  </si>
  <si>
    <t>Property, plant and equipment</t>
  </si>
  <si>
    <t xml:space="preserve">Deferred tax assets </t>
  </si>
  <si>
    <t xml:space="preserve">Investments in associates </t>
  </si>
  <si>
    <t>TOTAL NON-CURRENT ASSETS</t>
  </si>
  <si>
    <t>Inventories</t>
  </si>
  <si>
    <t>Trade receivables</t>
  </si>
  <si>
    <t>Other receivables and prepayments</t>
  </si>
  <si>
    <t>Other financial assets</t>
  </si>
  <si>
    <t>Cash and cash equivalents</t>
  </si>
  <si>
    <t>TOTAL CURRENT ASSETS</t>
  </si>
  <si>
    <t>TOTAL ASSETS</t>
  </si>
  <si>
    <t>Share capital</t>
  </si>
  <si>
    <t>Share premium</t>
  </si>
  <si>
    <t>Other reserves</t>
  </si>
  <si>
    <t>Accumulated deficit</t>
  </si>
  <si>
    <t>EQUITY ATTRIBUTABLE TO EQUITY HOLDERS OF THE PARENT</t>
  </si>
  <si>
    <t>Non-controlling interests</t>
  </si>
  <si>
    <t>TOTAL EQUITY</t>
  </si>
  <si>
    <t>Borrowings</t>
  </si>
  <si>
    <t>Deferred tax liability</t>
  </si>
  <si>
    <t>Provisions</t>
  </si>
  <si>
    <t>Deferred revenue</t>
  </si>
  <si>
    <t>TOTAL NON-CURRENT LIABILITIES</t>
  </si>
  <si>
    <t>Trade payables</t>
  </si>
  <si>
    <t>Income taxes</t>
  </si>
  <si>
    <t>Other taxes and social security</t>
  </si>
  <si>
    <t>Accruals and other liabilities¹</t>
  </si>
  <si>
    <t>TOTAL CURRENT LIABILITIES</t>
  </si>
  <si>
    <t>TOTAL EQUITY AND LIABILITIES</t>
  </si>
  <si>
    <r>
      <t>1</t>
    </r>
    <r>
      <rPr>
        <sz val="10"/>
        <rFont val="Arial"/>
        <family val="2"/>
      </rPr>
      <t>Other liabilities includes short-term borrowings of €</t>
    </r>
    <r>
      <rPr>
        <sz val="8.5"/>
        <rFont val="Arial"/>
        <family val="2"/>
      </rPr>
      <t>380 thousands.</t>
    </r>
  </si>
  <si>
    <t>Consolidated condensed statements of cash flows</t>
  </si>
  <si>
    <t>Operating result</t>
  </si>
  <si>
    <t xml:space="preserve">Financial gains </t>
  </si>
  <si>
    <t>Depreciation and amortisation</t>
  </si>
  <si>
    <t>Change in provisions</t>
  </si>
  <si>
    <t>Equity-settled stock compensation expenses</t>
  </si>
  <si>
    <t>Changes in working capital:</t>
  </si>
  <si>
    <t>Change in inventories</t>
  </si>
  <si>
    <t>Change in receivables and prepayments</t>
  </si>
  <si>
    <r>
      <t>Change in liabilities (excluding provisions)</t>
    </r>
    <r>
      <rPr>
        <vertAlign val="superscript"/>
        <sz val="10"/>
        <rFont val="Arial"/>
        <family val="2"/>
      </rPr>
      <t>1</t>
    </r>
  </si>
  <si>
    <t>CASH GENERATED FROM OPERATIONS</t>
  </si>
  <si>
    <t>Interest received</t>
  </si>
  <si>
    <t>Interest paid</t>
  </si>
  <si>
    <t>Corporate income taxes paid</t>
  </si>
  <si>
    <t>CASH FLOWS FROM OPERATING ACTIVITIES</t>
  </si>
  <si>
    <t>Investments in intangible assets</t>
  </si>
  <si>
    <t>Investments in property, plant and equipment</t>
  </si>
  <si>
    <t xml:space="preserve">Acquisitions of subsidiaries and other businesses </t>
  </si>
  <si>
    <t>CASH FLOWS FROM INVESTING ACTIVITIES</t>
  </si>
  <si>
    <t>Change in utilisation of credit facility</t>
  </si>
  <si>
    <t>Repayment of borrowings</t>
  </si>
  <si>
    <t>Dividends paid</t>
  </si>
  <si>
    <t>Proceeds on issue of ordinary shares</t>
  </si>
  <si>
    <t>CASH FLOWS FROM FINANCING ACTIVITIES</t>
  </si>
  <si>
    <t>Net (decrease) in cash and cash equivalents</t>
  </si>
  <si>
    <t>Cash and cash equivalents at beginning of period</t>
  </si>
  <si>
    <t>Exchange rate changes on cash balances held in foreign currencies</t>
  </si>
  <si>
    <t>CASH AND CASH EQUIVALENTS AT THE END OF PERIOD</t>
  </si>
  <si>
    <r>
      <rPr>
        <i/>
        <vertAlign val="superscript"/>
        <sz val="10"/>
        <rFont val="Arial"/>
        <family val="2"/>
      </rPr>
      <t>1</t>
    </r>
    <r>
      <rPr>
        <i/>
        <sz val="10"/>
        <rFont val="Arial"/>
        <family val="2"/>
      </rPr>
      <t>Includes the movement of non-current deferred revenue presented under Non-Current liabilities.</t>
    </r>
  </si>
  <si>
    <t>Last six quarters</t>
  </si>
  <si>
    <t>Q4 '15</t>
  </si>
  <si>
    <t>Q2 '16</t>
  </si>
  <si>
    <t>Q3'16</t>
  </si>
  <si>
    <t>Q4 '16</t>
  </si>
  <si>
    <t>FY '16</t>
  </si>
  <si>
    <t>FY '15</t>
  </si>
  <si>
    <t>Income tax gain / (charge)</t>
  </si>
  <si>
    <t>MARGINS</t>
  </si>
  <si>
    <r>
      <t xml:space="preserve">EARNINGS PER SHARE </t>
    </r>
    <r>
      <rPr>
        <sz val="10"/>
        <rFont val="Arial"/>
        <family val="2"/>
      </rPr>
      <t>(in €)</t>
    </r>
  </si>
  <si>
    <t>Diluted EPS</t>
  </si>
  <si>
    <r>
      <t>Diluted Adjusted EPS</t>
    </r>
    <r>
      <rPr>
        <vertAlign val="superscript"/>
        <sz val="10"/>
        <rFont val="Arial"/>
        <family val="2"/>
      </rPr>
      <t>1</t>
    </r>
  </si>
  <si>
    <t>¹Earnings per fully diluted share count adjusted for acquisition-related expenses &amp; gains on a post-tax basis.</t>
  </si>
  <si>
    <t>ASSETS</t>
  </si>
  <si>
    <t>NON-CURRENT ASSETS</t>
  </si>
  <si>
    <t>Other non-current assets</t>
  </si>
  <si>
    <t>CURRENT ASSETS</t>
  </si>
  <si>
    <t>Receivables, prepayments &amp; derivatives</t>
  </si>
  <si>
    <t>EQUITY AND LIABILITIES</t>
  </si>
  <si>
    <t>Accruals and other liabilities</t>
  </si>
  <si>
    <t>TOTAL LIABILITIES</t>
  </si>
  <si>
    <t>Net cash</t>
  </si>
  <si>
    <t>Q3 '16</t>
  </si>
  <si>
    <t>Financial gains/(losses)</t>
  </si>
  <si>
    <t>Other</t>
  </si>
  <si>
    <r>
      <t>Changes in working capital</t>
    </r>
    <r>
      <rPr>
        <vertAlign val="superscript"/>
        <sz val="10"/>
        <rFont val="Arial"/>
        <family val="2"/>
      </rPr>
      <t>1</t>
    </r>
  </si>
  <si>
    <t>Interest (paid)</t>
  </si>
  <si>
    <t>Corporate income taxes (paid)/received</t>
  </si>
  <si>
    <t>NET INCREASE/(DECREASE) IN CASH AND CASH EQUIVALENTS</t>
  </si>
  <si>
    <r>
      <rPr>
        <i/>
        <vertAlign val="superscript"/>
        <sz val="10"/>
        <rFont val="Arial"/>
        <family val="2"/>
      </rPr>
      <t>1</t>
    </r>
    <r>
      <rPr>
        <i/>
        <sz val="10"/>
        <rFont val="Arial"/>
        <family val="2"/>
      </rPr>
      <t>Includes the movement of non-current deferred revenue.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</si>
</sst>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F800]dddd\,\ mmmm\ dd\,\ yyyy"/>
    <numFmt numFmtId="166" formatCode="[$-409]dd\-mmm\-yy;@"/>
    <numFmt numFmtId="167" formatCode="#,##0.0"/>
    <numFmt numFmtId="168" formatCode="0.0%"/>
    <numFmt numFmtId="169" formatCode="_-* #,##0.0_-;\-* #,##0.0_-;_-* &quot;-&quot;??_-;_-@_-"/>
  </numFmts>
  <fonts count="35" x14ac:knownFonts="1">
    <font>
      <sz val="10"/>
      <name val="Arial"/>
      <family val="2"/>
    </font>
    <font>
      <sz val="9"/>
      <color theme="1"/>
      <name val="Verdana"/>
      <family val="2"/>
    </font>
    <font>
      <sz val="11"/>
      <color theme="1"/>
      <name val="Calibri"/>
      <family val="2"/>
      <scheme val="minor"/>
    </font>
    <font>
      <sz val="10"/>
      <name val="Arial"/>
      <family val="2"/>
    </font>
    <font>
      <sz val="16"/>
      <name val="Arial"/>
      <family val="2"/>
    </font>
    <font>
      <b/>
      <sz val="10"/>
      <name val="Arial"/>
      <family val="2"/>
    </font>
    <font>
      <u/>
      <sz val="11"/>
      <color theme="10"/>
      <name val="Calibri"/>
      <family val="2"/>
    </font>
    <font>
      <i/>
      <sz val="10"/>
      <name val="Arial"/>
      <family val="2"/>
    </font>
    <font>
      <b/>
      <sz val="10"/>
      <color theme="3"/>
      <name val="Arial"/>
      <family val="2"/>
    </font>
    <font>
      <vertAlign val="superscript"/>
      <sz val="10"/>
      <name val="Arial"/>
      <family val="2"/>
    </font>
    <font>
      <b/>
      <u/>
      <sz val="10"/>
      <color theme="3" tint="-0.499984740745262"/>
      <name val="Arial"/>
      <family val="2"/>
    </font>
    <font>
      <i/>
      <sz val="8"/>
      <color theme="2" tint="-0.499984740745262"/>
      <name val="Arial"/>
      <family val="2"/>
    </font>
    <font>
      <i/>
      <vertAlign val="superscript"/>
      <sz val="10"/>
      <name val="Arial"/>
      <family val="2"/>
    </font>
    <font>
      <b/>
      <vertAlign val="superscript"/>
      <sz val="10"/>
      <name val="Arial"/>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8"/>
      <color indexed="8"/>
      <name val="Arial"/>
      <family val="2"/>
    </font>
    <font>
      <b/>
      <i/>
      <sz val="10"/>
      <color theme="3" tint="-0.499984740745262"/>
      <name val="Arial"/>
      <family val="2"/>
    </font>
    <font>
      <i/>
      <sz val="10"/>
      <color theme="3" tint="-0.499984740745262"/>
      <name val="Arial"/>
      <family val="2"/>
    </font>
    <font>
      <sz val="10"/>
      <name val="Verdana"/>
      <family val="2"/>
    </font>
    <font>
      <sz val="8.5"/>
      <name val="Arial"/>
      <family val="2"/>
    </font>
  </fonts>
  <fills count="36">
    <fill>
      <patternFill patternType="none"/>
    </fill>
    <fill>
      <patternFill patternType="gray125"/>
    </fill>
    <fill>
      <patternFill patternType="solid">
        <fgColor theme="0"/>
        <bgColor indexed="64"/>
      </patternFill>
    </fill>
    <fill>
      <patternFill patternType="solid">
        <fgColor rgb="FFE3EDA5"/>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theme="4"/>
      </bottom>
      <diagonal/>
    </border>
    <border>
      <left/>
      <right/>
      <top style="medium">
        <color theme="4"/>
      </top>
      <bottom style="medium">
        <color theme="4"/>
      </bottom>
      <diagonal/>
    </border>
    <border>
      <left/>
      <right/>
      <top/>
      <bottom style="medium">
        <color theme="4"/>
      </bottom>
      <diagonal/>
    </border>
    <border>
      <left/>
      <right/>
      <top/>
      <bottom style="hair">
        <color theme="4"/>
      </bottom>
      <diagonal/>
    </border>
    <border>
      <left/>
      <right/>
      <top style="medium">
        <color theme="4"/>
      </top>
      <bottom/>
      <diagonal/>
    </border>
    <border>
      <left/>
      <right/>
      <top style="medium">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4"/>
      </top>
      <bottom style="thin">
        <color theme="0"/>
      </bottom>
      <diagonal/>
    </border>
    <border>
      <left/>
      <right/>
      <top style="thin">
        <color theme="0"/>
      </top>
      <bottom style="hair">
        <color theme="4"/>
      </bottom>
      <diagonal/>
    </border>
  </borders>
  <cellStyleXfs count="81">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2" fillId="0" borderId="0"/>
    <xf numFmtId="0" fontId="3" fillId="0" borderId="0">
      <alignment vertical="top"/>
    </xf>
    <xf numFmtId="0" fontId="3" fillId="0" borderId="0">
      <alignment vertical="top"/>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10" applyNumberFormat="0" applyAlignment="0" applyProtection="0"/>
    <xf numFmtId="0" fontId="22" fillId="9" borderId="11" applyNumberFormat="0" applyAlignment="0" applyProtection="0"/>
    <xf numFmtId="0" fontId="23" fillId="9" borderId="10" applyNumberFormat="0" applyAlignment="0" applyProtection="0"/>
    <xf numFmtId="0" fontId="24" fillId="0" borderId="12" applyNumberFormat="0" applyFill="0" applyAlignment="0" applyProtection="0"/>
    <xf numFmtId="0" fontId="25" fillId="10"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9" fillId="35" borderId="0" applyNumberFormat="0" applyBorder="0" applyAlignment="0" applyProtection="0"/>
    <xf numFmtId="3" fontId="30" fillId="0" borderId="0" applyFill="0" applyBorder="0" applyProtection="0">
      <alignment horizontal="left"/>
    </xf>
    <xf numFmtId="0" fontId="1" fillId="11" borderId="14" applyNumberFormat="0" applyFont="0" applyAlignment="0" applyProtection="0"/>
  </cellStyleXfs>
  <cellXfs count="220">
    <xf numFmtId="0" fontId="0" fillId="0" borderId="0" xfId="0"/>
    <xf numFmtId="0" fontId="0" fillId="2" borderId="0" xfId="0" applyFill="1"/>
    <xf numFmtId="0" fontId="5" fillId="2" borderId="0" xfId="0" applyFont="1" applyFill="1"/>
    <xf numFmtId="0" fontId="7" fillId="2" borderId="0" xfId="0" applyFont="1" applyFill="1"/>
    <xf numFmtId="0" fontId="0" fillId="0" borderId="0" xfId="0" applyAlignment="1">
      <alignment vertical="top"/>
    </xf>
    <xf numFmtId="3" fontId="5" fillId="3" borderId="2" xfId="0" applyNumberFormat="1" applyFont="1" applyFill="1" applyBorder="1" applyAlignment="1">
      <alignment horizontal="right" vertical="top"/>
    </xf>
    <xf numFmtId="0" fontId="0" fillId="2" borderId="4" xfId="0" applyFont="1" applyFill="1" applyBorder="1" applyAlignment="1">
      <alignment horizontal="left" indent="1"/>
    </xf>
    <xf numFmtId="0" fontId="5" fillId="2" borderId="0" xfId="0" applyFont="1" applyFill="1" applyBorder="1"/>
    <xf numFmtId="0" fontId="5" fillId="2" borderId="3" xfId="0" applyFont="1" applyFill="1" applyBorder="1"/>
    <xf numFmtId="3" fontId="5" fillId="2" borderId="3" xfId="0" applyNumberFormat="1" applyFont="1" applyFill="1" applyBorder="1" applyAlignment="1">
      <alignment horizontal="right"/>
    </xf>
    <xf numFmtId="3" fontId="5" fillId="3" borderId="3" xfId="0" applyNumberFormat="1" applyFont="1" applyFill="1" applyBorder="1" applyAlignment="1">
      <alignment horizontal="right"/>
    </xf>
    <xf numFmtId="3" fontId="5" fillId="2" borderId="0" xfId="0" applyNumberFormat="1" applyFont="1" applyFill="1" applyBorder="1" applyAlignment="1">
      <alignment horizontal="right"/>
    </xf>
    <xf numFmtId="3" fontId="5" fillId="3" borderId="0" xfId="0" applyNumberFormat="1" applyFont="1" applyFill="1" applyBorder="1" applyAlignment="1">
      <alignment horizontal="right"/>
    </xf>
    <xf numFmtId="0" fontId="8" fillId="2" borderId="0" xfId="0" applyFont="1" applyFill="1"/>
    <xf numFmtId="0" fontId="4" fillId="2" borderId="0" xfId="0" applyFont="1" applyFill="1" applyAlignment="1">
      <alignment horizontal="left"/>
    </xf>
    <xf numFmtId="0" fontId="10" fillId="0" borderId="0" xfId="0" applyFont="1"/>
    <xf numFmtId="3" fontId="0" fillId="2" borderId="1" xfId="0" applyNumberFormat="1" applyFont="1" applyFill="1" applyBorder="1" applyAlignment="1">
      <alignment horizontal="right"/>
    </xf>
    <xf numFmtId="3" fontId="0" fillId="3" borderId="1" xfId="0" applyNumberFormat="1" applyFont="1" applyFill="1" applyBorder="1" applyAlignment="1">
      <alignment horizontal="right"/>
    </xf>
    <xf numFmtId="0" fontId="0" fillId="2" borderId="0" xfId="0" applyFont="1" applyFill="1" applyAlignment="1">
      <alignment horizontal="left"/>
    </xf>
    <xf numFmtId="9" fontId="0" fillId="2" borderId="1" xfId="37" applyFont="1" applyFill="1" applyBorder="1" applyAlignment="1">
      <alignment horizontal="right"/>
    </xf>
    <xf numFmtId="0" fontId="5" fillId="2" borderId="0" xfId="0" applyFont="1" applyFill="1" applyAlignment="1">
      <alignment horizontal="left"/>
    </xf>
    <xf numFmtId="3" fontId="0" fillId="2" borderId="0" xfId="0" applyNumberFormat="1" applyFont="1" applyFill="1" applyAlignment="1">
      <alignment horizontal="right"/>
    </xf>
    <xf numFmtId="3" fontId="0" fillId="3" borderId="0" xfId="0" applyNumberFormat="1" applyFont="1" applyFill="1" applyAlignment="1">
      <alignment horizontal="right"/>
    </xf>
    <xf numFmtId="3" fontId="0" fillId="2" borderId="0" xfId="0" applyNumberFormat="1" applyFont="1" applyFill="1" applyBorder="1" applyAlignment="1">
      <alignment horizontal="right"/>
    </xf>
    <xf numFmtId="3" fontId="0" fillId="3" borderId="0" xfId="0" applyNumberFormat="1" applyFont="1" applyFill="1" applyBorder="1" applyAlignment="1">
      <alignment horizontal="right"/>
    </xf>
    <xf numFmtId="4" fontId="0" fillId="2" borderId="0" xfId="0" applyNumberFormat="1" applyFont="1" applyFill="1" applyAlignment="1">
      <alignment horizontal="right"/>
    </xf>
    <xf numFmtId="4" fontId="0" fillId="3" borderId="0" xfId="0" applyNumberFormat="1" applyFont="1" applyFill="1" applyAlignment="1">
      <alignment horizontal="right"/>
    </xf>
    <xf numFmtId="4" fontId="0" fillId="2" borderId="3" xfId="0" applyNumberFormat="1" applyFont="1" applyFill="1" applyBorder="1" applyAlignment="1">
      <alignment horizontal="right"/>
    </xf>
    <xf numFmtId="4" fontId="0" fillId="3" borderId="3" xfId="0" applyNumberFormat="1" applyFont="1" applyFill="1" applyBorder="1" applyAlignment="1">
      <alignment horizontal="right"/>
    </xf>
    <xf numFmtId="0" fontId="0" fillId="2" borderId="0" xfId="0" quotePrefix="1" applyFont="1" applyFill="1" applyAlignment="1">
      <alignment horizontal="left"/>
    </xf>
    <xf numFmtId="3" fontId="5" fillId="2" borderId="2" xfId="0" applyNumberFormat="1" applyFont="1" applyFill="1" applyBorder="1" applyAlignment="1">
      <alignment horizontal="right" vertical="top" wrapText="1"/>
    </xf>
    <xf numFmtId="0" fontId="0" fillId="2" borderId="4" xfId="0" applyFont="1" applyFill="1" applyBorder="1" applyAlignment="1">
      <alignment horizontal="left"/>
    </xf>
    <xf numFmtId="0" fontId="0" fillId="2" borderId="0" xfId="0" applyFont="1" applyFill="1" applyBorder="1"/>
    <xf numFmtId="0" fontId="0" fillId="2" borderId="3" xfId="0" applyFont="1" applyFill="1" applyBorder="1"/>
    <xf numFmtId="9" fontId="0" fillId="2" borderId="0" xfId="37" applyFont="1" applyFill="1" applyBorder="1" applyAlignment="1">
      <alignment horizontal="right"/>
    </xf>
    <xf numFmtId="9" fontId="0" fillId="2" borderId="3" xfId="37" applyFont="1" applyFill="1" applyBorder="1" applyAlignment="1">
      <alignment horizontal="right"/>
    </xf>
    <xf numFmtId="3" fontId="0" fillId="0" borderId="0" xfId="0" applyNumberFormat="1" applyFont="1" applyFill="1" applyAlignment="1">
      <alignment horizontal="right"/>
    </xf>
    <xf numFmtId="0" fontId="5" fillId="2" borderId="5" xfId="0" applyFont="1" applyFill="1" applyBorder="1"/>
    <xf numFmtId="3" fontId="5" fillId="2" borderId="5" xfId="0" applyNumberFormat="1" applyFont="1" applyFill="1" applyBorder="1" applyAlignment="1">
      <alignment horizontal="right"/>
    </xf>
    <xf numFmtId="3" fontId="5" fillId="3"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0" xfId="0" applyNumberFormat="1" applyFont="1" applyFill="1" applyBorder="1" applyAlignment="1">
      <alignment horizontal="right"/>
    </xf>
    <xf numFmtId="3" fontId="0" fillId="0" borderId="0" xfId="0" applyNumberFormat="1" applyFont="1" applyFill="1" applyBorder="1" applyAlignment="1">
      <alignment horizontal="right"/>
    </xf>
    <xf numFmtId="3" fontId="5" fillId="3" borderId="1" xfId="0" applyNumberFormat="1" applyFont="1" applyFill="1" applyBorder="1" applyAlignment="1">
      <alignment horizontal="right"/>
    </xf>
    <xf numFmtId="3" fontId="5" fillId="0" borderId="1" xfId="0" applyNumberFormat="1" applyFont="1" applyFill="1" applyBorder="1" applyAlignment="1">
      <alignment horizontal="right"/>
    </xf>
    <xf numFmtId="0" fontId="0" fillId="2" borderId="0" xfId="0" applyNumberFormat="1" applyFont="1" applyFill="1" applyBorder="1" applyAlignment="1">
      <alignment horizontal="left" indent="1"/>
    </xf>
    <xf numFmtId="4" fontId="0" fillId="2" borderId="0" xfId="0" applyNumberFormat="1" applyFont="1" applyFill="1" applyBorder="1" applyAlignment="1">
      <alignment horizontal="right"/>
    </xf>
    <xf numFmtId="4" fontId="0" fillId="3" borderId="0" xfId="0" applyNumberFormat="1" applyFont="1" applyFill="1" applyBorder="1" applyAlignment="1">
      <alignment horizontal="right"/>
    </xf>
    <xf numFmtId="0" fontId="0" fillId="2" borderId="0" xfId="0" applyNumberFormat="1" applyFont="1" applyFill="1" applyBorder="1" applyAlignment="1">
      <alignment horizontal="left"/>
    </xf>
    <xf numFmtId="0" fontId="0" fillId="2" borderId="0" xfId="0" applyNumberFormat="1" applyFont="1" applyFill="1" applyAlignment="1">
      <alignment horizontal="left"/>
    </xf>
    <xf numFmtId="0" fontId="0" fillId="2" borderId="3" xfId="0" applyNumberFormat="1" applyFont="1" applyFill="1" applyBorder="1" applyAlignment="1">
      <alignment horizontal="left"/>
    </xf>
    <xf numFmtId="0" fontId="5" fillId="2" borderId="1" xfId="0" applyFont="1" applyFill="1" applyBorder="1" applyAlignment="1">
      <alignment horizontal="left"/>
    </xf>
    <xf numFmtId="3" fontId="5" fillId="3" borderId="0" xfId="0" applyNumberFormat="1" applyFont="1" applyFill="1" applyAlignment="1">
      <alignment horizontal="right"/>
    </xf>
    <xf numFmtId="3" fontId="5" fillId="0" borderId="0" xfId="0" applyNumberFormat="1" applyFont="1" applyFill="1" applyAlignment="1">
      <alignment horizontal="right"/>
    </xf>
    <xf numFmtId="9" fontId="0" fillId="3" borderId="0" xfId="37" applyFont="1" applyFill="1" applyAlignment="1">
      <alignment horizontal="right"/>
    </xf>
    <xf numFmtId="0" fontId="7" fillId="2" borderId="0" xfId="0" applyFont="1" applyFill="1" applyAlignment="1">
      <alignment horizontal="left" indent="1"/>
    </xf>
    <xf numFmtId="9" fontId="7" fillId="2" borderId="0" xfId="37" applyFont="1" applyFill="1" applyAlignment="1">
      <alignment horizontal="right"/>
    </xf>
    <xf numFmtId="9" fontId="7" fillId="3" borderId="0" xfId="37" applyFont="1" applyFill="1" applyAlignment="1">
      <alignment horizontal="right"/>
    </xf>
    <xf numFmtId="166" fontId="5" fillId="0" borderId="2" xfId="0" applyNumberFormat="1" applyFont="1" applyFill="1" applyBorder="1" applyAlignment="1">
      <alignment horizontal="right" vertical="top"/>
    </xf>
    <xf numFmtId="166" fontId="5" fillId="3" borderId="2" xfId="0" applyNumberFormat="1" applyFont="1" applyFill="1" applyBorder="1" applyAlignment="1">
      <alignment horizontal="right" vertical="top"/>
    </xf>
    <xf numFmtId="3" fontId="5" fillId="2" borderId="1" xfId="0" applyNumberFormat="1" applyFont="1" applyFill="1" applyBorder="1" applyAlignment="1">
      <alignment horizontal="right"/>
    </xf>
    <xf numFmtId="0" fontId="5" fillId="2" borderId="0" xfId="0" applyFont="1" applyFill="1" applyBorder="1" applyAlignment="1">
      <alignment horizontal="left"/>
    </xf>
    <xf numFmtId="0" fontId="5" fillId="2" borderId="4" xfId="0" applyFont="1" applyFill="1" applyBorder="1" applyAlignment="1">
      <alignment horizontal="left"/>
    </xf>
    <xf numFmtId="9" fontId="3" fillId="2" borderId="3" xfId="37" applyFont="1" applyFill="1" applyBorder="1" applyAlignment="1">
      <alignment horizontal="right"/>
    </xf>
    <xf numFmtId="9" fontId="3" fillId="2" borderId="0" xfId="37" applyFont="1" applyFill="1" applyBorder="1" applyAlignment="1">
      <alignment horizontal="right"/>
    </xf>
    <xf numFmtId="0" fontId="5" fillId="2" borderId="6" xfId="0" applyFont="1" applyFill="1" applyBorder="1"/>
    <xf numFmtId="0" fontId="0" fillId="3" borderId="6" xfId="0" applyFill="1" applyBorder="1"/>
    <xf numFmtId="0" fontId="0" fillId="2" borderId="6" xfId="0" applyFill="1" applyBorder="1"/>
    <xf numFmtId="0" fontId="0" fillId="2" borderId="2" xfId="0" applyFont="1" applyFill="1" applyBorder="1" applyAlignment="1">
      <alignment vertical="top"/>
    </xf>
    <xf numFmtId="0" fontId="7" fillId="0" borderId="0" xfId="0" applyFont="1"/>
    <xf numFmtId="9" fontId="3" fillId="2" borderId="0" xfId="37" applyFont="1" applyFill="1" applyAlignment="1">
      <alignment horizontal="right"/>
    </xf>
    <xf numFmtId="9" fontId="3" fillId="3" borderId="0" xfId="37" applyFont="1" applyFill="1" applyAlignment="1">
      <alignment horizontal="right"/>
    </xf>
    <xf numFmtId="0" fontId="0" fillId="0" borderId="0" xfId="0" applyFont="1"/>
    <xf numFmtId="0" fontId="7" fillId="2" borderId="0" xfId="0" applyFont="1" applyFill="1" applyBorder="1"/>
    <xf numFmtId="9" fontId="7" fillId="2" borderId="0" xfId="37" applyFont="1" applyFill="1" applyBorder="1" applyAlignment="1">
      <alignment horizontal="right"/>
    </xf>
    <xf numFmtId="9" fontId="7" fillId="3" borderId="0" xfId="37" applyFont="1" applyFill="1" applyBorder="1" applyAlignment="1">
      <alignment horizontal="right"/>
    </xf>
    <xf numFmtId="2" fontId="0" fillId="2" borderId="0" xfId="38" applyNumberFormat="1" applyFont="1" applyFill="1" applyBorder="1" applyAlignment="1">
      <alignment horizontal="right"/>
    </xf>
    <xf numFmtId="2" fontId="0" fillId="3" borderId="0" xfId="38" applyNumberFormat="1" applyFont="1" applyFill="1" applyBorder="1" applyAlignment="1">
      <alignment horizontal="right"/>
    </xf>
    <xf numFmtId="2" fontId="0" fillId="3" borderId="3" xfId="38" applyNumberFormat="1" applyFont="1" applyFill="1" applyBorder="1" applyAlignment="1">
      <alignment horizontal="right"/>
    </xf>
    <xf numFmtId="2" fontId="0" fillId="2" borderId="3" xfId="38" applyNumberFormat="1" applyFont="1" applyFill="1" applyBorder="1" applyAlignment="1">
      <alignment horizontal="right"/>
    </xf>
    <xf numFmtId="0" fontId="0" fillId="2" borderId="2" xfId="0" applyFont="1" applyFill="1" applyBorder="1" applyAlignment="1">
      <alignment vertical="top" wrapText="1"/>
    </xf>
    <xf numFmtId="3" fontId="5" fillId="4" borderId="2" xfId="0" applyNumberFormat="1" applyFont="1" applyFill="1" applyBorder="1" applyAlignment="1">
      <alignment horizontal="right" vertical="top"/>
    </xf>
    <xf numFmtId="3" fontId="5" fillId="4" borderId="5" xfId="0" applyNumberFormat="1" applyFont="1" applyFill="1" applyBorder="1" applyAlignment="1">
      <alignment horizontal="right"/>
    </xf>
    <xf numFmtId="3" fontId="0" fillId="4" borderId="1" xfId="0" applyNumberFormat="1" applyFont="1" applyFill="1" applyBorder="1" applyAlignment="1">
      <alignment horizontal="right"/>
    </xf>
    <xf numFmtId="3" fontId="5" fillId="4" borderId="3" xfId="0" applyNumberFormat="1" applyFont="1" applyFill="1" applyBorder="1" applyAlignment="1">
      <alignment horizontal="right"/>
    </xf>
    <xf numFmtId="9" fontId="0" fillId="4" borderId="0" xfId="37" applyFont="1" applyFill="1" applyAlignment="1">
      <alignment horizontal="right"/>
    </xf>
    <xf numFmtId="3" fontId="0" fillId="4" borderId="0" xfId="0" applyNumberFormat="1" applyFont="1" applyFill="1" applyAlignment="1">
      <alignment horizontal="right"/>
    </xf>
    <xf numFmtId="3" fontId="5" fillId="4" borderId="0" xfId="0" applyNumberFormat="1" applyFont="1" applyFill="1" applyBorder="1" applyAlignment="1">
      <alignment horizontal="right"/>
    </xf>
    <xf numFmtId="0" fontId="0" fillId="4" borderId="6" xfId="0" applyFill="1" applyBorder="1"/>
    <xf numFmtId="9" fontId="3" fillId="4" borderId="0" xfId="37" applyFont="1" applyFill="1" applyAlignment="1">
      <alignment horizontal="right"/>
    </xf>
    <xf numFmtId="9" fontId="7" fillId="4" borderId="0" xfId="37" applyFont="1" applyFill="1" applyAlignment="1">
      <alignment horizontal="right"/>
    </xf>
    <xf numFmtId="4" fontId="0" fillId="4" borderId="0" xfId="0" applyNumberFormat="1" applyFont="1" applyFill="1" applyAlignment="1">
      <alignment horizontal="right"/>
    </xf>
    <xf numFmtId="4" fontId="0" fillId="4" borderId="3" xfId="0" applyNumberFormat="1" applyFont="1" applyFill="1" applyBorder="1" applyAlignment="1">
      <alignment horizontal="right"/>
    </xf>
    <xf numFmtId="167" fontId="0" fillId="3" borderId="3" xfId="0" applyNumberFormat="1" applyFont="1" applyFill="1" applyBorder="1" applyAlignment="1">
      <alignment horizontal="right"/>
    </xf>
    <xf numFmtId="167" fontId="0" fillId="2" borderId="3" xfId="0" applyNumberFormat="1" applyFont="1" applyFill="1" applyBorder="1" applyAlignment="1">
      <alignment horizontal="right"/>
    </xf>
    <xf numFmtId="0" fontId="5" fillId="0" borderId="0" xfId="0" applyFont="1"/>
    <xf numFmtId="3" fontId="0" fillId="2" borderId="0" xfId="0" applyNumberFormat="1" applyFill="1"/>
    <xf numFmtId="3" fontId="0" fillId="4" borderId="5" xfId="0" applyNumberFormat="1" applyFont="1" applyFill="1" applyBorder="1" applyAlignment="1">
      <alignment horizontal="right"/>
    </xf>
    <xf numFmtId="3" fontId="0" fillId="4" borderId="0" xfId="0" applyNumberFormat="1" applyFont="1" applyFill="1" applyBorder="1" applyAlignment="1">
      <alignment horizontal="right"/>
    </xf>
    <xf numFmtId="0" fontId="7" fillId="2" borderId="0" xfId="0" applyFont="1" applyFill="1" applyAlignment="1">
      <alignment vertical="top"/>
    </xf>
    <xf numFmtId="0" fontId="0" fillId="0" borderId="6" xfId="0" applyFill="1" applyBorder="1"/>
    <xf numFmtId="3" fontId="5" fillId="0" borderId="2" xfId="0" applyNumberFormat="1" applyFont="1" applyFill="1" applyBorder="1" applyAlignment="1">
      <alignment horizontal="right" vertical="top"/>
    </xf>
    <xf numFmtId="4" fontId="0" fillId="0" borderId="0" xfId="0" applyNumberFormat="1" applyFont="1" applyFill="1" applyAlignment="1">
      <alignment horizontal="right"/>
    </xf>
    <xf numFmtId="4" fontId="0" fillId="0" borderId="3" xfId="0" applyNumberFormat="1" applyFont="1" applyFill="1" applyBorder="1" applyAlignment="1">
      <alignment horizontal="right"/>
    </xf>
    <xf numFmtId="9" fontId="0" fillId="0" borderId="0" xfId="37" applyFont="1" applyFill="1" applyAlignment="1">
      <alignment horizontal="right"/>
    </xf>
    <xf numFmtId="9" fontId="3" fillId="0" borderId="0" xfId="37" applyFont="1" applyFill="1" applyAlignment="1">
      <alignment horizontal="right"/>
    </xf>
    <xf numFmtId="9" fontId="7" fillId="0" borderId="0" xfId="37" applyFont="1" applyFill="1" applyAlignment="1">
      <alignment horizontal="right"/>
    </xf>
    <xf numFmtId="3" fontId="0" fillId="0" borderId="5" xfId="0" applyNumberFormat="1" applyFont="1" applyFill="1" applyBorder="1" applyAlignment="1">
      <alignment horizontal="right"/>
    </xf>
    <xf numFmtId="0" fontId="0" fillId="3" borderId="0" xfId="0" applyFill="1"/>
    <xf numFmtId="167" fontId="5" fillId="3" borderId="3" xfId="0" applyNumberFormat="1" applyFont="1" applyFill="1" applyBorder="1" applyAlignment="1">
      <alignment horizontal="right"/>
    </xf>
    <xf numFmtId="167" fontId="5" fillId="2" borderId="3" xfId="0" applyNumberFormat="1" applyFont="1" applyFill="1" applyBorder="1" applyAlignment="1">
      <alignment horizontal="right"/>
    </xf>
    <xf numFmtId="0" fontId="0" fillId="0" borderId="0" xfId="0" applyFont="1" applyFill="1" applyAlignment="1">
      <alignment horizontal="left"/>
    </xf>
    <xf numFmtId="0" fontId="0" fillId="0" borderId="4" xfId="0" applyFont="1" applyFill="1" applyBorder="1" applyAlignment="1">
      <alignment horizontal="left"/>
    </xf>
    <xf numFmtId="3" fontId="5" fillId="3" borderId="2" xfId="0" applyNumberFormat="1" applyFont="1" applyFill="1" applyBorder="1" applyAlignment="1">
      <alignment horizontal="right" vertical="top" wrapText="1"/>
    </xf>
    <xf numFmtId="165" fontId="5" fillId="3" borderId="2" xfId="0" applyNumberFormat="1" applyFont="1" applyFill="1" applyBorder="1" applyAlignment="1">
      <alignment horizontal="right" vertical="top" wrapText="1"/>
    </xf>
    <xf numFmtId="165" fontId="5" fillId="0" borderId="2" xfId="0" applyNumberFormat="1" applyFont="1" applyFill="1" applyBorder="1" applyAlignment="1">
      <alignment horizontal="right" vertical="top" wrapText="1"/>
    </xf>
    <xf numFmtId="0" fontId="5" fillId="0" borderId="3" xfId="0" applyFont="1" applyFill="1" applyBorder="1"/>
    <xf numFmtId="3" fontId="7" fillId="2" borderId="0" xfId="0" applyNumberFormat="1" applyFont="1" applyFill="1"/>
    <xf numFmtId="3" fontId="7" fillId="3" borderId="0" xfId="0" applyNumberFormat="1" applyFont="1" applyFill="1" applyAlignment="1">
      <alignment horizontal="right"/>
    </xf>
    <xf numFmtId="0" fontId="0" fillId="2" borderId="0" xfId="0" applyFont="1" applyFill="1" applyBorder="1" applyAlignment="1">
      <alignment vertical="top" wrapText="1"/>
    </xf>
    <xf numFmtId="0" fontId="0" fillId="0" borderId="0" xfId="0" applyFill="1"/>
    <xf numFmtId="0" fontId="31" fillId="2" borderId="0" xfId="0" applyFont="1" applyFill="1" applyBorder="1"/>
    <xf numFmtId="3" fontId="31" fillId="2" borderId="0" xfId="0" applyNumberFormat="1" applyFont="1" applyFill="1" applyBorder="1" applyAlignment="1">
      <alignment horizontal="right"/>
    </xf>
    <xf numFmtId="3" fontId="31" fillId="3" borderId="0" xfId="0" applyNumberFormat="1" applyFont="1" applyFill="1" applyBorder="1" applyAlignment="1">
      <alignment horizontal="right"/>
    </xf>
    <xf numFmtId="0" fontId="32" fillId="0" borderId="0" xfId="0" applyFont="1" applyFill="1"/>
    <xf numFmtId="3" fontId="31" fillId="0" borderId="0" xfId="0" applyNumberFormat="1" applyFont="1" applyFill="1" applyBorder="1" applyAlignment="1">
      <alignment horizontal="right"/>
    </xf>
    <xf numFmtId="3" fontId="31" fillId="4" borderId="0" xfId="0" applyNumberFormat="1" applyFont="1" applyFill="1" applyBorder="1" applyAlignment="1">
      <alignment horizontal="right"/>
    </xf>
    <xf numFmtId="0" fontId="0" fillId="0" borderId="0" xfId="0" applyFont="1" applyFill="1"/>
    <xf numFmtId="167" fontId="0" fillId="3" borderId="0" xfId="0" applyNumberFormat="1" applyFont="1" applyFill="1" applyBorder="1" applyAlignment="1">
      <alignment horizontal="right"/>
    </xf>
    <xf numFmtId="167" fontId="0" fillId="2" borderId="0" xfId="0" applyNumberFormat="1" applyFont="1" applyFill="1" applyBorder="1" applyAlignment="1">
      <alignment horizontal="right"/>
    </xf>
    <xf numFmtId="9" fontId="7" fillId="2" borderId="3" xfId="37" applyFont="1" applyFill="1" applyBorder="1" applyAlignment="1">
      <alignment horizontal="right"/>
    </xf>
    <xf numFmtId="0" fontId="7" fillId="2" borderId="3" xfId="0" applyFont="1" applyFill="1" applyBorder="1" applyAlignment="1">
      <alignment horizontal="left" indent="1"/>
    </xf>
    <xf numFmtId="0" fontId="7" fillId="2" borderId="5" xfId="0" applyFont="1" applyFill="1" applyBorder="1" applyAlignment="1">
      <alignment vertical="top"/>
    </xf>
    <xf numFmtId="0" fontId="7" fillId="2" borderId="5" xfId="0" applyFont="1" applyFill="1" applyBorder="1" applyAlignment="1">
      <alignment vertical="top" wrapText="1"/>
    </xf>
    <xf numFmtId="0" fontId="7" fillId="2" borderId="0" xfId="0" applyFont="1" applyFill="1" applyBorder="1" applyAlignment="1">
      <alignment vertical="top" wrapText="1"/>
    </xf>
    <xf numFmtId="167" fontId="7" fillId="2" borderId="3" xfId="0" applyNumberFormat="1" applyFont="1" applyFill="1" applyBorder="1" applyAlignment="1">
      <alignment horizontal="right"/>
    </xf>
    <xf numFmtId="0" fontId="7" fillId="2" borderId="0" xfId="0" applyFont="1" applyFill="1" applyBorder="1" applyAlignment="1">
      <alignment vertical="top"/>
    </xf>
    <xf numFmtId="167" fontId="5" fillId="3" borderId="0" xfId="0" applyNumberFormat="1" applyFont="1" applyFill="1" applyAlignment="1">
      <alignment horizontal="right"/>
    </xf>
    <xf numFmtId="167" fontId="5" fillId="2" borderId="0" xfId="0" applyNumberFormat="1" applyFont="1" applyFill="1" applyAlignment="1">
      <alignment horizontal="right"/>
    </xf>
    <xf numFmtId="9" fontId="5" fillId="0" borderId="0" xfId="37" applyFont="1" applyFill="1" applyAlignment="1">
      <alignment horizontal="right"/>
    </xf>
    <xf numFmtId="9" fontId="0" fillId="0" borderId="1" xfId="37" applyFont="1" applyFill="1" applyBorder="1" applyAlignment="1">
      <alignment horizontal="right"/>
    </xf>
    <xf numFmtId="9" fontId="5" fillId="0" borderId="3" xfId="37" applyFont="1" applyFill="1" applyBorder="1" applyAlignment="1">
      <alignment horizontal="right"/>
    </xf>
    <xf numFmtId="167" fontId="5" fillId="3" borderId="5" xfId="0" applyNumberFormat="1" applyFont="1" applyFill="1" applyBorder="1" applyAlignment="1">
      <alignment horizontal="right"/>
    </xf>
    <xf numFmtId="167" fontId="5" fillId="2" borderId="5" xfId="0" applyNumberFormat="1" applyFont="1" applyFill="1" applyBorder="1" applyAlignment="1">
      <alignment horizontal="right"/>
    </xf>
    <xf numFmtId="9" fontId="5" fillId="2" borderId="5" xfId="37" applyFont="1" applyFill="1" applyBorder="1" applyAlignment="1">
      <alignment horizontal="right"/>
    </xf>
    <xf numFmtId="4" fontId="0" fillId="3" borderId="3" xfId="38" applyNumberFormat="1" applyFont="1" applyFill="1" applyBorder="1" applyAlignment="1">
      <alignment horizontal="right"/>
    </xf>
    <xf numFmtId="4" fontId="0" fillId="0" borderId="3" xfId="38" applyNumberFormat="1" applyFont="1" applyFill="1" applyBorder="1" applyAlignment="1">
      <alignment horizontal="right"/>
    </xf>
    <xf numFmtId="9" fontId="0" fillId="0" borderId="3" xfId="37" applyFont="1" applyFill="1" applyBorder="1" applyAlignment="1">
      <alignment horizontal="right"/>
    </xf>
    <xf numFmtId="0" fontId="0" fillId="0" borderId="3" xfId="0" applyFont="1" applyFill="1" applyBorder="1"/>
    <xf numFmtId="0" fontId="0" fillId="0" borderId="0" xfId="0" applyFont="1" applyFill="1" applyBorder="1"/>
    <xf numFmtId="0" fontId="7" fillId="0" borderId="5" xfId="0" applyFont="1" applyFill="1" applyBorder="1" applyAlignment="1">
      <alignment vertical="top"/>
    </xf>
    <xf numFmtId="0" fontId="7" fillId="0" borderId="0" xfId="0" applyFont="1" applyFill="1" applyBorder="1" applyAlignment="1">
      <alignment vertical="top"/>
    </xf>
    <xf numFmtId="0" fontId="5" fillId="0" borderId="0" xfId="0" applyFont="1" applyFill="1"/>
    <xf numFmtId="0" fontId="0" fillId="0" borderId="2" xfId="0" applyFont="1" applyFill="1" applyBorder="1" applyAlignment="1">
      <alignment horizontal="left" vertical="top" wrapText="1"/>
    </xf>
    <xf numFmtId="0" fontId="0" fillId="0" borderId="5" xfId="0" applyFont="1" applyFill="1" applyBorder="1"/>
    <xf numFmtId="0" fontId="0" fillId="0" borderId="0" xfId="0" applyFont="1" applyFill="1" applyBorder="1" applyAlignment="1">
      <alignment horizontal="left"/>
    </xf>
    <xf numFmtId="0" fontId="7" fillId="0" borderId="0" xfId="0" applyFont="1" applyFill="1" applyBorder="1" applyAlignment="1">
      <alignment horizontal="left"/>
    </xf>
    <xf numFmtId="168" fontId="7" fillId="0" borderId="0" xfId="37" applyNumberFormat="1" applyFont="1" applyFill="1" applyBorder="1" applyAlignment="1">
      <alignment horizontal="right"/>
    </xf>
    <xf numFmtId="169" fontId="5" fillId="3" borderId="0" xfId="38" applyNumberFormat="1" applyFont="1" applyFill="1" applyBorder="1" applyAlignment="1">
      <alignment horizontal="right"/>
    </xf>
    <xf numFmtId="169" fontId="5" fillId="0" borderId="0" xfId="38" applyNumberFormat="1" applyFont="1" applyFill="1" applyBorder="1" applyAlignment="1">
      <alignment horizontal="right"/>
    </xf>
    <xf numFmtId="0" fontId="5" fillId="0" borderId="0" xfId="0" applyFont="1" applyFill="1" applyAlignment="1">
      <alignment horizontal="left"/>
    </xf>
    <xf numFmtId="0" fontId="5" fillId="0" borderId="1" xfId="0" applyFont="1" applyFill="1" applyBorder="1" applyAlignment="1">
      <alignment horizontal="left"/>
    </xf>
    <xf numFmtId="9" fontId="7" fillId="0" borderId="0" xfId="37" applyFont="1" applyFill="1" applyBorder="1" applyAlignment="1">
      <alignment horizontal="right"/>
    </xf>
    <xf numFmtId="169" fontId="3" fillId="3" borderId="5" xfId="38" applyNumberFormat="1" applyFont="1" applyFill="1" applyBorder="1" applyAlignment="1">
      <alignment horizontal="right"/>
    </xf>
    <xf numFmtId="169" fontId="3" fillId="0" borderId="5" xfId="38" applyNumberFormat="1" applyFont="1" applyFill="1" applyBorder="1" applyAlignment="1">
      <alignment horizontal="right"/>
    </xf>
    <xf numFmtId="169" fontId="3" fillId="3" borderId="0" xfId="38" applyNumberFormat="1" applyFont="1" applyFill="1" applyBorder="1" applyAlignment="1">
      <alignment horizontal="right"/>
    </xf>
    <xf numFmtId="169" fontId="3" fillId="0" borderId="0" xfId="38" applyNumberFormat="1" applyFont="1" applyFill="1" applyBorder="1" applyAlignment="1">
      <alignment horizontal="right"/>
    </xf>
    <xf numFmtId="169" fontId="0" fillId="3" borderId="0" xfId="38" applyNumberFormat="1" applyFont="1" applyFill="1" applyAlignment="1">
      <alignment horizontal="right"/>
    </xf>
    <xf numFmtId="169" fontId="0" fillId="0" borderId="0" xfId="38" applyNumberFormat="1" applyFont="1" applyFill="1" applyAlignment="1">
      <alignment horizontal="right"/>
    </xf>
    <xf numFmtId="0" fontId="3" fillId="0" borderId="0" xfId="24" applyFont="1" applyFill="1" applyAlignment="1">
      <alignment horizontal="left"/>
    </xf>
    <xf numFmtId="3" fontId="3" fillId="2" borderId="0" xfId="24" applyNumberFormat="1" applyFont="1" applyFill="1" applyAlignment="1">
      <alignment horizontal="right"/>
    </xf>
    <xf numFmtId="3" fontId="3" fillId="3" borderId="0" xfId="24" applyNumberFormat="1" applyFont="1" applyFill="1" applyAlignment="1">
      <alignment horizontal="right"/>
    </xf>
    <xf numFmtId="0" fontId="3" fillId="0" borderId="0" xfId="24" applyFont="1" applyFill="1" applyAlignment="1">
      <alignment horizontal="left" indent="1"/>
    </xf>
    <xf numFmtId="0" fontId="3" fillId="0" borderId="4" xfId="24" applyFont="1" applyFill="1" applyBorder="1" applyAlignment="1">
      <alignment horizontal="left" indent="1"/>
    </xf>
    <xf numFmtId="3" fontId="3" fillId="2" borderId="4" xfId="24" applyNumberFormat="1" applyFont="1" applyFill="1" applyBorder="1" applyAlignment="1">
      <alignment horizontal="right"/>
    </xf>
    <xf numFmtId="3" fontId="3" fillId="3" borderId="1" xfId="24" applyNumberFormat="1" applyFont="1" applyFill="1" applyBorder="1" applyAlignment="1">
      <alignment horizontal="right"/>
    </xf>
    <xf numFmtId="3" fontId="3" fillId="2" borderId="1" xfId="24" applyNumberFormat="1" applyFont="1" applyFill="1" applyBorder="1" applyAlignment="1">
      <alignment horizontal="right"/>
    </xf>
    <xf numFmtId="0" fontId="5" fillId="0" borderId="3" xfId="24" applyFont="1" applyFill="1" applyBorder="1"/>
    <xf numFmtId="3" fontId="5" fillId="2" borderId="3" xfId="24" applyNumberFormat="1" applyFont="1" applyFill="1" applyBorder="1" applyAlignment="1">
      <alignment horizontal="right"/>
    </xf>
    <xf numFmtId="3" fontId="5" fillId="3" borderId="3" xfId="24" applyNumberFormat="1" applyFont="1" applyFill="1" applyBorder="1" applyAlignment="1">
      <alignment horizontal="right"/>
    </xf>
    <xf numFmtId="0" fontId="5" fillId="0" borderId="0" xfId="24" applyFont="1" applyFill="1" applyAlignment="1">
      <alignment horizontal="left"/>
    </xf>
    <xf numFmtId="0" fontId="3" fillId="0" borderId="4" xfId="24" applyFont="1" applyFill="1" applyBorder="1" applyAlignment="1">
      <alignment horizontal="left"/>
    </xf>
    <xf numFmtId="0" fontId="5" fillId="0" borderId="0" xfId="24" applyNumberFormat="1" applyFont="1" applyFill="1" applyBorder="1" applyAlignment="1">
      <alignment horizontal="left"/>
    </xf>
    <xf numFmtId="4" fontId="3" fillId="2" borderId="0" xfId="24" applyNumberFormat="1" applyFont="1" applyFill="1" applyBorder="1" applyAlignment="1">
      <alignment horizontal="right"/>
    </xf>
    <xf numFmtId="3" fontId="5" fillId="3" borderId="0" xfId="24" applyNumberFormat="1" applyFont="1" applyFill="1" applyBorder="1" applyAlignment="1">
      <alignment horizontal="right"/>
    </xf>
    <xf numFmtId="3" fontId="5" fillId="2" borderId="0" xfId="24" applyNumberFormat="1" applyFont="1" applyFill="1" applyBorder="1" applyAlignment="1">
      <alignment horizontal="right"/>
    </xf>
    <xf numFmtId="0" fontId="3" fillId="0" borderId="0" xfId="24" applyNumberFormat="1" applyFont="1" applyFill="1" applyBorder="1" applyAlignment="1">
      <alignment horizontal="left"/>
    </xf>
    <xf numFmtId="3" fontId="3" fillId="3" borderId="0" xfId="24" applyNumberFormat="1" applyFont="1" applyFill="1" applyBorder="1" applyAlignment="1">
      <alignment horizontal="right"/>
    </xf>
    <xf numFmtId="3" fontId="3" fillId="2" borderId="0" xfId="24" applyNumberFormat="1" applyFont="1" applyFill="1" applyBorder="1" applyAlignment="1">
      <alignment horizontal="right"/>
    </xf>
    <xf numFmtId="0" fontId="0" fillId="0" borderId="0" xfId="24" applyFont="1" applyFill="1" applyAlignment="1">
      <alignment horizontal="left"/>
    </xf>
    <xf numFmtId="167" fontId="0" fillId="2" borderId="0" xfId="0" applyNumberFormat="1" applyFont="1" applyFill="1" applyBorder="1" applyAlignment="1">
      <alignment horizontal="right" vertical="top"/>
    </xf>
    <xf numFmtId="167" fontId="0" fillId="2" borderId="0" xfId="0" applyNumberFormat="1" applyFont="1" applyFill="1" applyAlignment="1">
      <alignment horizontal="right"/>
    </xf>
    <xf numFmtId="167" fontId="0" fillId="2" borderId="1" xfId="0" applyNumberFormat="1" applyFont="1" applyFill="1" applyBorder="1" applyAlignment="1">
      <alignment horizontal="right"/>
    </xf>
    <xf numFmtId="0" fontId="0" fillId="2" borderId="16" xfId="0" applyFont="1" applyFill="1" applyBorder="1"/>
    <xf numFmtId="167" fontId="0" fillId="2" borderId="16" xfId="0" applyNumberFormat="1" applyFont="1" applyFill="1" applyBorder="1" applyAlignment="1">
      <alignment horizontal="right"/>
    </xf>
    <xf numFmtId="9" fontId="3" fillId="2" borderId="16" xfId="37" applyFont="1" applyFill="1" applyBorder="1" applyAlignment="1">
      <alignment horizontal="right"/>
    </xf>
    <xf numFmtId="0" fontId="0" fillId="2" borderId="0" xfId="0" applyFont="1" applyFill="1" applyBorder="1" applyAlignment="1">
      <alignment horizontal="left"/>
    </xf>
    <xf numFmtId="0" fontId="0" fillId="2" borderId="17" xfId="0" applyFont="1" applyFill="1" applyBorder="1" applyAlignment="1">
      <alignment horizontal="left"/>
    </xf>
    <xf numFmtId="3" fontId="5" fillId="3" borderId="2" xfId="0" applyNumberFormat="1" applyFont="1" applyFill="1" applyBorder="1" applyAlignment="1">
      <alignment horizontal="right" vertical="center" wrapText="1"/>
    </xf>
    <xf numFmtId="0" fontId="5" fillId="0" borderId="0" xfId="0" applyFont="1" applyFill="1" applyBorder="1" applyAlignment="1">
      <alignment horizontal="left"/>
    </xf>
    <xf numFmtId="169" fontId="0" fillId="3" borderId="0" xfId="38" applyNumberFormat="1" applyFont="1" applyFill="1" applyBorder="1" applyAlignment="1">
      <alignment horizontal="right" vertical="top"/>
    </xf>
    <xf numFmtId="169" fontId="0" fillId="3" borderId="1" xfId="38" applyNumberFormat="1" applyFont="1" applyFill="1" applyBorder="1" applyAlignment="1">
      <alignment horizontal="right"/>
    </xf>
    <xf numFmtId="169" fontId="7" fillId="3" borderId="3" xfId="38" applyNumberFormat="1" applyFont="1" applyFill="1" applyBorder="1" applyAlignment="1">
      <alignment horizontal="right"/>
    </xf>
    <xf numFmtId="9" fontId="0" fillId="2" borderId="0" xfId="37" applyFont="1" applyFill="1" applyBorder="1" applyAlignment="1">
      <alignment horizontal="right" vertical="top" wrapText="1"/>
    </xf>
    <xf numFmtId="9" fontId="0" fillId="2" borderId="0" xfId="37" applyFont="1" applyFill="1" applyAlignment="1">
      <alignment horizontal="right"/>
    </xf>
    <xf numFmtId="167" fontId="0" fillId="3" borderId="5" xfId="0" applyNumberFormat="1" applyFont="1" applyFill="1" applyBorder="1" applyAlignment="1">
      <alignment horizontal="right"/>
    </xf>
    <xf numFmtId="167" fontId="0" fillId="3" borderId="0" xfId="0" applyNumberFormat="1" applyFont="1" applyFill="1" applyAlignment="1">
      <alignment horizontal="right"/>
    </xf>
    <xf numFmtId="167" fontId="0" fillId="3" borderId="1" xfId="0" applyNumberFormat="1" applyFont="1" applyFill="1" applyBorder="1" applyAlignment="1">
      <alignment horizontal="right"/>
    </xf>
    <xf numFmtId="3" fontId="5" fillId="2" borderId="2" xfId="0" applyNumberFormat="1" applyFont="1" applyFill="1" applyBorder="1" applyAlignment="1">
      <alignment horizontal="right" vertical="top"/>
    </xf>
    <xf numFmtId="167" fontId="0" fillId="0" borderId="0" xfId="0" applyNumberFormat="1" applyFont="1" applyFill="1" applyAlignment="1">
      <alignment horizontal="right"/>
    </xf>
    <xf numFmtId="0" fontId="9" fillId="2" borderId="0" xfId="0" applyFont="1" applyFill="1"/>
    <xf numFmtId="169" fontId="5" fillId="3" borderId="3" xfId="38" applyNumberFormat="1" applyFont="1" applyFill="1" applyBorder="1" applyAlignment="1">
      <alignment horizontal="right"/>
    </xf>
    <xf numFmtId="9" fontId="5" fillId="2" borderId="3" xfId="37" applyFont="1" applyFill="1" applyBorder="1" applyAlignment="1">
      <alignment horizontal="right"/>
    </xf>
    <xf numFmtId="9" fontId="0" fillId="0" borderId="0" xfId="37" applyFont="1"/>
    <xf numFmtId="0" fontId="11" fillId="0" borderId="0" xfId="0" applyFont="1" applyAlignment="1">
      <alignment horizontal="left" vertical="top" wrapText="1"/>
    </xf>
    <xf numFmtId="3" fontId="5" fillId="0" borderId="2" xfId="0" applyNumberFormat="1" applyFont="1" applyFill="1" applyBorder="1" applyAlignment="1">
      <alignment horizontal="right" vertical="center"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cellXfs>
  <cellStyles count="81">
    <cellStyle name="20% - Accent1" xfId="56" builtinId="30" customBuiltin="1"/>
    <cellStyle name="20% - Accent2" xfId="60" builtinId="34" customBuiltin="1"/>
    <cellStyle name="20% - Accent3" xfId="64" builtinId="38" customBuiltin="1"/>
    <cellStyle name="20% - Accent4" xfId="68" builtinId="42" customBuiltin="1"/>
    <cellStyle name="20% - Accent5" xfId="72" builtinId="46" customBuiltin="1"/>
    <cellStyle name="20% - Accent6" xfId="76" builtinId="50" customBuiltin="1"/>
    <cellStyle name="40% - Accent1" xfId="57" builtinId="31" customBuiltin="1"/>
    <cellStyle name="40% - Accent2" xfId="61" builtinId="35" customBuiltin="1"/>
    <cellStyle name="40% - Accent3" xfId="65" builtinId="39" customBuiltin="1"/>
    <cellStyle name="40% - Accent4" xfId="69" builtinId="43" customBuiltin="1"/>
    <cellStyle name="40% - Accent5" xfId="73" builtinId="47" customBuiltin="1"/>
    <cellStyle name="40% - Accent6" xfId="77" builtinId="51" customBuiltin="1"/>
    <cellStyle name="60% - Accent1" xfId="58" builtinId="32" customBuiltin="1"/>
    <cellStyle name="60% - Accent2" xfId="62" builtinId="36" customBuiltin="1"/>
    <cellStyle name="60% - Accent3" xfId="66" builtinId="40" customBuiltin="1"/>
    <cellStyle name="60% - Accent4" xfId="70" builtinId="44" customBuiltin="1"/>
    <cellStyle name="60% - Accent5" xfId="74" builtinId="48" customBuiltin="1"/>
    <cellStyle name="60% - Accent6" xfId="78" builtinId="52" customBuiltin="1"/>
    <cellStyle name="Accent1" xfId="55" builtinId="29" customBuiltin="1"/>
    <cellStyle name="Accent2" xfId="59" builtinId="33" customBuiltin="1"/>
    <cellStyle name="Accent3" xfId="63" builtinId="37" customBuiltin="1"/>
    <cellStyle name="Accent4" xfId="67" builtinId="41" customBuiltin="1"/>
    <cellStyle name="Accent5" xfId="71" builtinId="45" customBuiltin="1"/>
    <cellStyle name="Accent6" xfId="75" builtinId="49" customBuiltin="1"/>
    <cellStyle name="Bad" xfId="45" builtinId="27" customBuiltin="1"/>
    <cellStyle name="Calculation" xfId="49" builtinId="22" customBuiltin="1"/>
    <cellStyle name="Check Cell" xfId="51" builtinId="23" customBuiltin="1"/>
    <cellStyle name="Comma" xfId="38" builtinId="3"/>
    <cellStyle name="Comma 2" xfId="1"/>
    <cellStyle name="Comma 22" xfId="2"/>
    <cellStyle name="Comma 23" xfId="3"/>
    <cellStyle name="Comma 3" xfId="4"/>
    <cellStyle name="Comma 3 2" xfId="5"/>
    <cellStyle name="Comma 3 3" xfId="6"/>
    <cellStyle name="Comma 3 4" xfId="7"/>
    <cellStyle name="Comma 3 5" xfId="8"/>
    <cellStyle name="Comma 3 6" xfId="9"/>
    <cellStyle name="Comma 3 7" xfId="10"/>
    <cellStyle name="Comma 4" xfId="11"/>
    <cellStyle name="Comma 4 2" xfId="12"/>
    <cellStyle name="Comma 4 3" xfId="13"/>
    <cellStyle name="Comma 4 4" xfId="14"/>
    <cellStyle name="Comma 4 5" xfId="15"/>
    <cellStyle name="Comma 4 6" xfId="16"/>
    <cellStyle name="Comma 4 7" xfId="17"/>
    <cellStyle name="Comma 5" xfId="18"/>
    <cellStyle name="Comma 8" xfId="19"/>
    <cellStyle name="Explanatory Text" xfId="53" builtinId="53" customBuiltin="1"/>
    <cellStyle name="Good" xfId="44" builtinId="26" customBuiltin="1"/>
    <cellStyle name="Heading 1" xfId="40" builtinId="16" customBuiltin="1"/>
    <cellStyle name="Heading 2" xfId="41" builtinId="17" customBuiltin="1"/>
    <cellStyle name="Heading 3" xfId="42" builtinId="18" customBuiltin="1"/>
    <cellStyle name="Heading 4" xfId="43" builtinId="19" customBuiltin="1"/>
    <cellStyle name="Hyperlink 2" xfId="20"/>
    <cellStyle name="imabs" xfId="21"/>
    <cellStyle name="imabs 2" xfId="22"/>
    <cellStyle name="imabs_Equity current period vs prev period" xfId="23"/>
    <cellStyle name="Input" xfId="47" builtinId="20" customBuiltin="1"/>
    <cellStyle name="Linked Cell" xfId="50" builtinId="24" customBuiltin="1"/>
    <cellStyle name="Neutral" xfId="46" builtinId="28" customBuiltin="1"/>
    <cellStyle name="Normal" xfId="0" builtinId="0"/>
    <cellStyle name="Normal 2" xfId="24"/>
    <cellStyle name="Normal 2 7" xfId="25"/>
    <cellStyle name="Normal 2 8" xfId="26"/>
    <cellStyle name="Normal 3" xfId="79"/>
    <cellStyle name="Note 2" xfId="80"/>
    <cellStyle name="Output" xfId="48" builtinId="21" customBuiltin="1"/>
    <cellStyle name="Percent" xfId="37" builtinId="5"/>
    <cellStyle name="Percent 2" xfId="27"/>
    <cellStyle name="Percent 3" xfId="28"/>
    <cellStyle name="Percent 3 2" xfId="29"/>
    <cellStyle name="Percent 3 3" xfId="30"/>
    <cellStyle name="Percent 3 4" xfId="31"/>
    <cellStyle name="Percent 3 5" xfId="32"/>
    <cellStyle name="Percent 3 6" xfId="33"/>
    <cellStyle name="Percent 3 7" xfId="34"/>
    <cellStyle name="Percent 4" xfId="35"/>
    <cellStyle name="Percent 8" xfId="36"/>
    <cellStyle name="Title" xfId="39" builtinId="15" customBuiltin="1"/>
    <cellStyle name="Total" xfId="54" builtinId="25" customBuiltin="1"/>
    <cellStyle name="Warning Text" xfId="52" builtinId="11" customBuiltin="1"/>
  </cellStyles>
  <dxfs count="0"/>
  <tableStyles count="0" defaultTableStyle="TableStyleMedium2" defaultPivotStyle="PivotStyleLight16"/>
  <colors>
    <mruColors>
      <color rgb="FFE3EDA5"/>
      <color rgb="FF00A854"/>
      <color rgb="FF00CC66"/>
      <color rgb="FF008E00"/>
      <color rgb="FF00C400"/>
      <color rgb="FFDBE88C"/>
      <color rgb="FFDDE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593911</xdr:colOff>
      <xdr:row>19</xdr:row>
      <xdr:rowOff>33051</xdr:rowOff>
    </xdr:from>
    <xdr:to>
      <xdr:col>3</xdr:col>
      <xdr:colOff>103676</xdr:colOff>
      <xdr:row>23</xdr:row>
      <xdr:rowOff>131924</xdr:rowOff>
    </xdr:to>
    <xdr:sp macro="" textlink="">
      <xdr:nvSpPr>
        <xdr:cNvPr id="2" name="Abgerundetes Rechteck 13">
          <a:extLst>
            <a:ext uri="{FF2B5EF4-FFF2-40B4-BE49-F238E27FC236}">
              <a16:creationId xmlns:a16="http://schemas.microsoft.com/office/drawing/2014/main" xmlns="" id="{00000000-0008-0000-0000-000002000000}"/>
            </a:ext>
          </a:extLst>
        </xdr:cNvPr>
        <xdr:cNvSpPr/>
      </xdr:nvSpPr>
      <xdr:spPr bwMode="auto">
        <a:xfrm>
          <a:off x="1203511" y="3109626"/>
          <a:ext cx="728965" cy="746573"/>
        </a:xfrm>
        <a:prstGeom prst="roundRect">
          <a:avLst/>
        </a:prstGeom>
        <a:solidFill>
          <a:schemeClr val="accent1"/>
        </a:solidFill>
        <a:ln w="9525" cap="flat" cmpd="sng" algn="ctr">
          <a:solidFill>
            <a:schemeClr val="accent1"/>
          </a:solidFill>
          <a:prstDash val="solid"/>
          <a:round/>
          <a:headEnd type="none" w="med" len="med"/>
          <a:tailEnd type="none" w="med" len="med"/>
        </a:ln>
        <a:effectLst>
          <a:outerShdw blurRad="50800" dist="38100" dir="5400000" algn="t" rotWithShape="0">
            <a:prstClr val="black">
              <a:alpha val="40000"/>
            </a:prstClr>
          </a:outerShdw>
        </a:effectLst>
      </xdr:spPr>
      <xdr:txBody>
        <a:bodyPr wrap="square" lIns="72000" tIns="0" rIns="7200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0" hangingPunct="0"/>
          <a:r>
            <a:rPr lang="en-GB" sz="4000" b="1">
              <a:solidFill>
                <a:schemeClr val="bg1"/>
              </a:solidFill>
              <a:latin typeface="Verdana" pitchFamily="34" charset="0"/>
            </a:rPr>
            <a:t>›</a:t>
          </a:r>
        </a:p>
      </xdr:txBody>
    </xdr:sp>
    <xdr:clientData/>
  </xdr:twoCellAnchor>
  <xdr:twoCellAnchor>
    <xdr:from>
      <xdr:col>3</xdr:col>
      <xdr:colOff>226823</xdr:colOff>
      <xdr:row>19</xdr:row>
      <xdr:rowOff>66873</xdr:rowOff>
    </xdr:from>
    <xdr:to>
      <xdr:col>16</xdr:col>
      <xdr:colOff>224118</xdr:colOff>
      <xdr:row>23</xdr:row>
      <xdr:rowOff>104505</xdr:rowOff>
    </xdr:to>
    <xdr:sp macro="" textlink="">
      <xdr:nvSpPr>
        <xdr:cNvPr id="3" name="Title 2">
          <a:extLst>
            <a:ext uri="{FF2B5EF4-FFF2-40B4-BE49-F238E27FC236}">
              <a16:creationId xmlns:a16="http://schemas.microsoft.com/office/drawing/2014/main" xmlns="" id="{00000000-0008-0000-0000-000003000000}"/>
            </a:ext>
          </a:extLst>
        </xdr:cNvPr>
        <xdr:cNvSpPr>
          <a:spLocks noGrp="1"/>
        </xdr:cNvSpPr>
      </xdr:nvSpPr>
      <xdr:spPr>
        <a:xfrm>
          <a:off x="2055623" y="3143448"/>
          <a:ext cx="7922095" cy="685332"/>
        </a:xfrm>
        <a:prstGeom prst="rect">
          <a:avLst/>
        </a:prstGeom>
        <a:noFill/>
      </xdr:spPr>
      <xdr:txBody>
        <a:bodyPr vert="horz" wrap="square" lIns="0" tIns="45720" rIns="0" bIns="45720" rtlCol="0" anchor="ctr">
          <a:noAutofit/>
        </a:bodyPr>
        <a:lstStyle>
          <a:lvl1pPr algn="l" defTabSz="457200" rtl="0" eaLnBrk="1" latinLnBrk="0" hangingPunct="1">
            <a:spcBef>
              <a:spcPct val="0"/>
            </a:spcBef>
            <a:buNone/>
            <a:defRPr lang="en-US" sz="3200" kern="1200" dirty="0">
              <a:solidFill>
                <a:schemeClr val="tx1"/>
              </a:solidFill>
              <a:latin typeface="Verdana" pitchFamily="34" charset="0"/>
              <a:ea typeface="Verdana" pitchFamily="34" charset="0"/>
              <a:cs typeface="Verdana" pitchFamily="34" charset="0"/>
            </a:defRPr>
          </a:lvl1pPr>
        </a:lstStyle>
        <a:p>
          <a:r>
            <a:rPr lang="en-US" sz="3800">
              <a:solidFill>
                <a:schemeClr val="tx2">
                  <a:lumMod val="50000"/>
                </a:schemeClr>
              </a:solidFill>
              <a:latin typeface="+mn-lt"/>
            </a:rPr>
            <a:t>TOMTOM FINANCIAL DATA PACK Q1</a:t>
          </a:r>
          <a:r>
            <a:rPr lang="en-US" sz="3800" baseline="0">
              <a:solidFill>
                <a:schemeClr val="tx2">
                  <a:lumMod val="50000"/>
                </a:schemeClr>
              </a:solidFill>
              <a:latin typeface="+mn-lt"/>
            </a:rPr>
            <a:t> '17</a:t>
          </a:r>
          <a:endParaRPr lang="en-US" sz="3800">
            <a:solidFill>
              <a:schemeClr val="tx2">
                <a:lumMod val="50000"/>
              </a:schemeClr>
            </a:solidFill>
            <a:latin typeface="+mn-lt"/>
          </a:endParaRPr>
        </a:p>
      </xdr:txBody>
    </xdr:sp>
    <xdr:clientData/>
  </xdr:twoCellAnchor>
  <xdr:twoCellAnchor>
    <xdr:from>
      <xdr:col>3</xdr:col>
      <xdr:colOff>259976</xdr:colOff>
      <xdr:row>23</xdr:row>
      <xdr:rowOff>68424</xdr:rowOff>
    </xdr:from>
    <xdr:to>
      <xdr:col>16</xdr:col>
      <xdr:colOff>75797</xdr:colOff>
      <xdr:row>23</xdr:row>
      <xdr:rowOff>68424</xdr:rowOff>
    </xdr:to>
    <xdr:cxnSp macro="">
      <xdr:nvCxnSpPr>
        <xdr:cNvPr id="4" name="Straight Connector 3">
          <a:extLst>
            <a:ext uri="{FF2B5EF4-FFF2-40B4-BE49-F238E27FC236}">
              <a16:creationId xmlns:a16="http://schemas.microsoft.com/office/drawing/2014/main" xmlns="" id="{00000000-0008-0000-0000-000004000000}"/>
            </a:ext>
          </a:extLst>
        </xdr:cNvPr>
        <xdr:cNvCxnSpPr/>
      </xdr:nvCxnSpPr>
      <xdr:spPr>
        <a:xfrm>
          <a:off x="2088776" y="3792699"/>
          <a:ext cx="7740621" cy="0"/>
        </a:xfrm>
        <a:prstGeom prst="line">
          <a:avLst/>
        </a:prstGeom>
        <a:effectLst>
          <a:outerShdw blurRad="40000" dist="50800" dir="5400000" rotWithShape="0">
            <a:srgbClr val="000000">
              <a:alpha val="15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12</xdr:col>
      <xdr:colOff>317634</xdr:colOff>
      <xdr:row>2</xdr:row>
      <xdr:rowOff>123984</xdr:rowOff>
    </xdr:from>
    <xdr:to>
      <xdr:col>16</xdr:col>
      <xdr:colOff>359756</xdr:colOff>
      <xdr:row>5</xdr:row>
      <xdr:rowOff>62023</xdr:rowOff>
    </xdr:to>
    <xdr:pic>
      <xdr:nvPicPr>
        <xdr:cNvPr id="5" name="Picture 4" descr="TomTom_RGB_logo.pn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834" y="447834"/>
          <a:ext cx="2480522" cy="423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390734</xdr:colOff>
      <xdr:row>1</xdr:row>
      <xdr:rowOff>117662</xdr:rowOff>
    </xdr:from>
    <xdr:to>
      <xdr:col>5</xdr:col>
      <xdr:colOff>9357</xdr:colOff>
      <xdr:row>2</xdr:row>
      <xdr:rowOff>53143</xdr:rowOff>
    </xdr:to>
    <xdr:pic>
      <xdr:nvPicPr>
        <xdr:cNvPr id="2" name="Picture 1" descr="TomTom_RGB_logo.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9238" y="283314"/>
          <a:ext cx="1076362" cy="193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53875</xdr:colOff>
      <xdr:row>1</xdr:row>
      <xdr:rowOff>61633</xdr:rowOff>
    </xdr:from>
    <xdr:to>
      <xdr:col>4</xdr:col>
      <xdr:colOff>72403</xdr:colOff>
      <xdr:row>1</xdr:row>
      <xdr:rowOff>254850</xdr:rowOff>
    </xdr:to>
    <xdr:pic>
      <xdr:nvPicPr>
        <xdr:cNvPr id="2" name="Picture 1" descr="TomTom_RGB_logo.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3610" y="218515"/>
          <a:ext cx="1071881" cy="1932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311610</xdr:colOff>
      <xdr:row>1</xdr:row>
      <xdr:rowOff>106457</xdr:rowOff>
    </xdr:from>
    <xdr:to>
      <xdr:col>6</xdr:col>
      <xdr:colOff>2518</xdr:colOff>
      <xdr:row>2</xdr:row>
      <xdr:rowOff>41938</xdr:rowOff>
    </xdr:to>
    <xdr:pic>
      <xdr:nvPicPr>
        <xdr:cNvPr id="2" name="Picture 1" descr="TomTom_RGB_logo.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463" y="263339"/>
          <a:ext cx="1071881" cy="193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905522</xdr:colOff>
      <xdr:row>1</xdr:row>
      <xdr:rowOff>72839</xdr:rowOff>
    </xdr:from>
    <xdr:to>
      <xdr:col>5</xdr:col>
      <xdr:colOff>924049</xdr:colOff>
      <xdr:row>2</xdr:row>
      <xdr:rowOff>8320</xdr:rowOff>
    </xdr:to>
    <xdr:pic>
      <xdr:nvPicPr>
        <xdr:cNvPr id="2" name="Picture 1" descr="TomTom_RGB_logo.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8169" y="229721"/>
          <a:ext cx="1071880" cy="193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191547</xdr:colOff>
      <xdr:row>1</xdr:row>
      <xdr:rowOff>81644</xdr:rowOff>
    </xdr:from>
    <xdr:to>
      <xdr:col>11</xdr:col>
      <xdr:colOff>505431</xdr:colOff>
      <xdr:row>2</xdr:row>
      <xdr:rowOff>17125</xdr:rowOff>
    </xdr:to>
    <xdr:pic>
      <xdr:nvPicPr>
        <xdr:cNvPr id="2" name="Picture 1" descr="TomTom_RGB_logo.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1083" y="244930"/>
          <a:ext cx="1075883" cy="1940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403412</xdr:colOff>
      <xdr:row>1</xdr:row>
      <xdr:rowOff>147278</xdr:rowOff>
    </xdr:from>
    <xdr:to>
      <xdr:col>7</xdr:col>
      <xdr:colOff>703689</xdr:colOff>
      <xdr:row>2</xdr:row>
      <xdr:rowOff>82759</xdr:rowOff>
    </xdr:to>
    <xdr:pic>
      <xdr:nvPicPr>
        <xdr:cNvPr id="2" name="Picture 1" descr="TomTom_RGB_logo.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2618" y="304160"/>
          <a:ext cx="1073483" cy="193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255581</xdr:colOff>
      <xdr:row>1</xdr:row>
      <xdr:rowOff>106457</xdr:rowOff>
    </xdr:from>
    <xdr:to>
      <xdr:col>11</xdr:col>
      <xdr:colOff>585540</xdr:colOff>
      <xdr:row>2</xdr:row>
      <xdr:rowOff>43712</xdr:rowOff>
    </xdr:to>
    <xdr:pic>
      <xdr:nvPicPr>
        <xdr:cNvPr id="2" name="Picture 1" descr="TomTom_RGB_logo.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87" y="263339"/>
          <a:ext cx="1080754" cy="194991"/>
        </a:xfrm>
        <a:prstGeom prst="rect">
          <a:avLst/>
        </a:prstGeom>
      </xdr:spPr>
    </xdr:pic>
    <xdr:clientData/>
  </xdr:twoCellAnchor>
</xdr:wsDr>
</file>

<file path=xl/theme/theme1.xml><?xml version="1.0" encoding="utf-8"?>
<a:theme xmlns:a="http://schemas.openxmlformats.org/drawingml/2006/main" name="Office Theme">
  <a:themeElements>
    <a:clrScheme name="TomTom NEW">
      <a:dk1>
        <a:srgbClr val="000000"/>
      </a:dk1>
      <a:lt1>
        <a:srgbClr val="FFFFFF"/>
      </a:lt1>
      <a:dk2>
        <a:srgbClr val="A9ABAE"/>
      </a:dk2>
      <a:lt2>
        <a:srgbClr val="FFFFFF"/>
      </a:lt2>
      <a:accent1>
        <a:srgbClr val="BED62F"/>
      </a:accent1>
      <a:accent2>
        <a:srgbClr val="000000"/>
      </a:accent2>
      <a:accent3>
        <a:srgbClr val="A9ABAE"/>
      </a:accent3>
      <a:accent4>
        <a:srgbClr val="FF1400"/>
      </a:accent4>
      <a:accent5>
        <a:srgbClr val="BED62F"/>
      </a:accent5>
      <a:accent6>
        <a:srgbClr val="FF1400"/>
      </a:accent6>
      <a:hlink>
        <a:srgbClr val="A9ABAE"/>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C28:Q43"/>
  <sheetViews>
    <sheetView showGridLines="0" tabSelected="1" zoomScale="70" zoomScaleNormal="70" zoomScaleSheetLayoutView="85" workbookViewId="0"/>
  </sheetViews>
  <sheetFormatPr defaultRowHeight="12.75" x14ac:dyDescent="0.2"/>
  <sheetData>
    <row r="28" spans="3:17" x14ac:dyDescent="0.2">
      <c r="C28" s="15"/>
    </row>
    <row r="29" spans="3:17" ht="12.75" customHeight="1" x14ac:dyDescent="0.2">
      <c r="C29" s="216"/>
      <c r="D29" s="216"/>
      <c r="E29" s="216"/>
      <c r="F29" s="216"/>
      <c r="G29" s="216"/>
      <c r="H29" s="216"/>
      <c r="I29" s="216"/>
      <c r="J29" s="216"/>
      <c r="K29" s="216"/>
      <c r="L29" s="216"/>
      <c r="M29" s="216"/>
      <c r="N29" s="216"/>
      <c r="O29" s="216"/>
      <c r="P29" s="216"/>
      <c r="Q29" s="216"/>
    </row>
    <row r="30" spans="3:17" x14ac:dyDescent="0.2">
      <c r="C30" s="216"/>
      <c r="D30" s="216"/>
      <c r="E30" s="216"/>
      <c r="F30" s="216"/>
      <c r="G30" s="216"/>
      <c r="H30" s="216"/>
      <c r="I30" s="216"/>
      <c r="J30" s="216"/>
      <c r="K30" s="216"/>
      <c r="L30" s="216"/>
      <c r="M30" s="216"/>
      <c r="N30" s="216"/>
      <c r="O30" s="216"/>
      <c r="P30" s="216"/>
      <c r="Q30" s="216"/>
    </row>
    <row r="31" spans="3:17" x14ac:dyDescent="0.2">
      <c r="C31" s="216"/>
      <c r="D31" s="216"/>
      <c r="E31" s="216"/>
      <c r="F31" s="216"/>
      <c r="G31" s="216"/>
      <c r="H31" s="216"/>
      <c r="I31" s="216"/>
      <c r="J31" s="216"/>
      <c r="K31" s="216"/>
      <c r="L31" s="216"/>
      <c r="M31" s="216"/>
      <c r="N31" s="216"/>
      <c r="O31" s="216"/>
      <c r="P31" s="216"/>
      <c r="Q31" s="216"/>
    </row>
    <row r="32" spans="3:17" x14ac:dyDescent="0.2">
      <c r="C32" s="216"/>
      <c r="D32" s="216"/>
      <c r="E32" s="216"/>
      <c r="F32" s="216"/>
      <c r="G32" s="216"/>
      <c r="H32" s="216"/>
      <c r="I32" s="216"/>
      <c r="J32" s="216"/>
      <c r="K32" s="216"/>
      <c r="L32" s="216"/>
      <c r="M32" s="216"/>
      <c r="N32" s="216"/>
      <c r="O32" s="216"/>
      <c r="P32" s="216"/>
      <c r="Q32" s="216"/>
    </row>
    <row r="33" spans="3:17" x14ac:dyDescent="0.2">
      <c r="C33" s="216"/>
      <c r="D33" s="216"/>
      <c r="E33" s="216"/>
      <c r="F33" s="216"/>
      <c r="G33" s="216"/>
      <c r="H33" s="216"/>
      <c r="I33" s="216"/>
      <c r="J33" s="216"/>
      <c r="K33" s="216"/>
      <c r="L33" s="216"/>
      <c r="M33" s="216"/>
      <c r="N33" s="216"/>
      <c r="O33" s="216"/>
      <c r="P33" s="216"/>
      <c r="Q33" s="216"/>
    </row>
    <row r="34" spans="3:17" x14ac:dyDescent="0.2">
      <c r="C34" s="216"/>
      <c r="D34" s="216"/>
      <c r="E34" s="216"/>
      <c r="F34" s="216"/>
      <c r="G34" s="216"/>
      <c r="H34" s="216"/>
      <c r="I34" s="216"/>
      <c r="J34" s="216"/>
      <c r="K34" s="216"/>
      <c r="L34" s="216"/>
      <c r="M34" s="216"/>
      <c r="N34" s="216"/>
      <c r="O34" s="216"/>
      <c r="P34" s="216"/>
      <c r="Q34" s="216"/>
    </row>
    <row r="35" spans="3:17" x14ac:dyDescent="0.2">
      <c r="C35" s="216"/>
      <c r="D35" s="216"/>
      <c r="E35" s="216"/>
      <c r="F35" s="216"/>
      <c r="G35" s="216"/>
      <c r="H35" s="216"/>
      <c r="I35" s="216"/>
      <c r="J35" s="216"/>
      <c r="K35" s="216"/>
      <c r="L35" s="216"/>
      <c r="M35" s="216"/>
      <c r="N35" s="216"/>
      <c r="O35" s="216"/>
      <c r="P35" s="216"/>
      <c r="Q35" s="216"/>
    </row>
    <row r="36" spans="3:17" x14ac:dyDescent="0.2">
      <c r="C36" s="216"/>
      <c r="D36" s="216"/>
      <c r="E36" s="216"/>
      <c r="F36" s="216"/>
      <c r="G36" s="216"/>
      <c r="H36" s="216"/>
      <c r="I36" s="216"/>
      <c r="J36" s="216"/>
      <c r="K36" s="216"/>
      <c r="L36" s="216"/>
      <c r="M36" s="216"/>
      <c r="N36" s="216"/>
      <c r="O36" s="216"/>
      <c r="P36" s="216"/>
      <c r="Q36" s="216"/>
    </row>
    <row r="37" spans="3:17" x14ac:dyDescent="0.2">
      <c r="C37" s="216"/>
      <c r="D37" s="216"/>
      <c r="E37" s="216"/>
      <c r="F37" s="216"/>
      <c r="G37" s="216"/>
      <c r="H37" s="216"/>
      <c r="I37" s="216"/>
      <c r="J37" s="216"/>
      <c r="K37" s="216"/>
      <c r="L37" s="216"/>
      <c r="M37" s="216"/>
      <c r="N37" s="216"/>
      <c r="O37" s="216"/>
      <c r="P37" s="216"/>
      <c r="Q37" s="216"/>
    </row>
    <row r="38" spans="3:17" x14ac:dyDescent="0.2">
      <c r="C38" s="216"/>
      <c r="D38" s="216"/>
      <c r="E38" s="216"/>
      <c r="F38" s="216"/>
      <c r="G38" s="216"/>
      <c r="H38" s="216"/>
      <c r="I38" s="216"/>
      <c r="J38" s="216"/>
      <c r="K38" s="216"/>
      <c r="L38" s="216"/>
      <c r="M38" s="216"/>
      <c r="N38" s="216"/>
      <c r="O38" s="216"/>
      <c r="P38" s="216"/>
      <c r="Q38" s="216"/>
    </row>
    <row r="39" spans="3:17" x14ac:dyDescent="0.2">
      <c r="C39" s="216"/>
      <c r="D39" s="216"/>
      <c r="E39" s="216"/>
      <c r="F39" s="216"/>
      <c r="G39" s="216"/>
      <c r="H39" s="216"/>
      <c r="I39" s="216"/>
      <c r="J39" s="216"/>
      <c r="K39" s="216"/>
      <c r="L39" s="216"/>
      <c r="M39" s="216"/>
      <c r="N39" s="216"/>
      <c r="O39" s="216"/>
      <c r="P39" s="216"/>
      <c r="Q39" s="216"/>
    </row>
    <row r="40" spans="3:17" x14ac:dyDescent="0.2">
      <c r="C40" s="216"/>
      <c r="D40" s="216"/>
      <c r="E40" s="216"/>
      <c r="F40" s="216"/>
      <c r="G40" s="216"/>
      <c r="H40" s="216"/>
      <c r="I40" s="216"/>
      <c r="J40" s="216"/>
      <c r="K40" s="216"/>
      <c r="L40" s="216"/>
      <c r="M40" s="216"/>
      <c r="N40" s="216"/>
      <c r="O40" s="216"/>
      <c r="P40" s="216"/>
      <c r="Q40" s="216"/>
    </row>
    <row r="41" spans="3:17" x14ac:dyDescent="0.2">
      <c r="C41" s="216"/>
      <c r="D41" s="216"/>
      <c r="E41" s="216"/>
      <c r="F41" s="216"/>
      <c r="G41" s="216"/>
      <c r="H41" s="216"/>
      <c r="I41" s="216"/>
      <c r="J41" s="216"/>
      <c r="K41" s="216"/>
      <c r="L41" s="216"/>
      <c r="M41" s="216"/>
      <c r="N41" s="216"/>
      <c r="O41" s="216"/>
      <c r="P41" s="216"/>
      <c r="Q41" s="216"/>
    </row>
    <row r="42" spans="3:17" x14ac:dyDescent="0.2">
      <c r="C42" s="216"/>
      <c r="D42" s="216"/>
      <c r="E42" s="216"/>
      <c r="F42" s="216"/>
      <c r="G42" s="216"/>
      <c r="H42" s="216"/>
      <c r="I42" s="216"/>
      <c r="J42" s="216"/>
      <c r="K42" s="216"/>
      <c r="L42" s="216"/>
      <c r="M42" s="216"/>
      <c r="N42" s="216"/>
      <c r="O42" s="216"/>
      <c r="P42" s="216"/>
      <c r="Q42" s="216"/>
    </row>
    <row r="43" spans="3:17" x14ac:dyDescent="0.2">
      <c r="C43" s="216"/>
      <c r="D43" s="216"/>
      <c r="E43" s="216"/>
      <c r="F43" s="216"/>
      <c r="G43" s="216"/>
      <c r="H43" s="216"/>
      <c r="I43" s="216"/>
      <c r="J43" s="216"/>
      <c r="K43" s="216"/>
      <c r="L43" s="216"/>
      <c r="M43" s="216"/>
      <c r="N43" s="216"/>
      <c r="O43" s="216"/>
      <c r="P43" s="216"/>
      <c r="Q43" s="216"/>
    </row>
  </sheetData>
  <mergeCells count="1">
    <mergeCell ref="C29:Q43"/>
  </mergeCells>
  <pageMargins left="0.70866141732283472" right="0.70866141732283472" top="0.74803149606299213" bottom="0.74803149606299213" header="0.31496062992125984" footer="0.31496062992125984"/>
  <pageSetup paperSize="9" scale="86" orientation="landscape" horizontalDpi="300" verticalDpi="300"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E89"/>
  <sheetViews>
    <sheetView showGridLines="0" zoomScale="115" zoomScaleNormal="115" zoomScaleSheetLayoutView="85" workbookViewId="0"/>
  </sheetViews>
  <sheetFormatPr defaultRowHeight="12.75" x14ac:dyDescent="0.2"/>
  <cols>
    <col min="2" max="2" width="47.5703125" customWidth="1"/>
    <col min="3" max="5" width="10.7109375" customWidth="1"/>
  </cols>
  <sheetData>
    <row r="1" spans="2:5" x14ac:dyDescent="0.2">
      <c r="B1" s="1"/>
      <c r="C1" s="1"/>
      <c r="D1" s="1"/>
      <c r="E1" s="1"/>
    </row>
    <row r="2" spans="2:5" ht="20.25" x14ac:dyDescent="0.3">
      <c r="B2" s="14" t="s">
        <v>0</v>
      </c>
      <c r="C2" s="1"/>
      <c r="D2" s="1"/>
      <c r="E2" s="1"/>
    </row>
    <row r="3" spans="2:5" x14ac:dyDescent="0.2">
      <c r="B3" s="13" t="s">
        <v>1</v>
      </c>
      <c r="C3" s="1"/>
      <c r="D3" s="1"/>
      <c r="E3" s="1"/>
    </row>
    <row r="4" spans="2:5" ht="13.5" thickBot="1" x14ac:dyDescent="0.25">
      <c r="B4" s="2" t="s">
        <v>0</v>
      </c>
      <c r="C4" s="1"/>
      <c r="D4" s="1"/>
      <c r="E4" s="1"/>
    </row>
    <row r="5" spans="2:5" ht="30" customHeight="1" thickBot="1" x14ac:dyDescent="0.25">
      <c r="B5" s="70" t="s">
        <v>2</v>
      </c>
      <c r="C5" s="5" t="s">
        <v>3</v>
      </c>
      <c r="D5" s="210" t="s">
        <v>4</v>
      </c>
      <c r="E5" s="30" t="s">
        <v>5</v>
      </c>
    </row>
    <row r="6" spans="2:5" x14ac:dyDescent="0.2">
      <c r="B6" s="18" t="s">
        <v>6</v>
      </c>
      <c r="C6" s="208">
        <v>74.099999999999994</v>
      </c>
      <c r="D6" s="193">
        <v>63.4</v>
      </c>
      <c r="E6" s="206">
        <v>0.17</v>
      </c>
    </row>
    <row r="7" spans="2:5" s="71" customFormat="1" x14ac:dyDescent="0.2">
      <c r="B7" s="198" t="s">
        <v>7</v>
      </c>
      <c r="C7" s="208">
        <v>40.6</v>
      </c>
      <c r="D7" s="131">
        <v>37.1</v>
      </c>
      <c r="E7" s="72">
        <v>0.1</v>
      </c>
    </row>
    <row r="8" spans="2:5" x14ac:dyDescent="0.2">
      <c r="B8" s="199" t="s">
        <v>8</v>
      </c>
      <c r="C8" s="209">
        <v>98</v>
      </c>
      <c r="D8" s="194">
        <v>116.6</v>
      </c>
      <c r="E8" s="19">
        <v>-0.16</v>
      </c>
    </row>
    <row r="9" spans="2:5" ht="13.5" thickBot="1" x14ac:dyDescent="0.25">
      <c r="B9" s="33" t="s">
        <v>9</v>
      </c>
      <c r="C9" s="95">
        <v>212.7</v>
      </c>
      <c r="D9" s="96">
        <v>217.2</v>
      </c>
      <c r="E9" s="65">
        <v>-0.02</v>
      </c>
    </row>
    <row r="10" spans="2:5" x14ac:dyDescent="0.2">
      <c r="B10" s="32" t="s">
        <v>10</v>
      </c>
      <c r="C10" s="130">
        <v>132.4</v>
      </c>
      <c r="D10" s="131">
        <v>123.3</v>
      </c>
      <c r="E10" s="66">
        <v>7.0000000000000007E-2</v>
      </c>
    </row>
    <row r="11" spans="2:5" s="71" customFormat="1" x14ac:dyDescent="0.2">
      <c r="B11" s="75" t="s">
        <v>11</v>
      </c>
      <c r="C11" s="77">
        <v>0.62</v>
      </c>
      <c r="D11" s="76">
        <v>0.56999999999999995</v>
      </c>
      <c r="E11" s="76"/>
    </row>
    <row r="12" spans="2:5" x14ac:dyDescent="0.2">
      <c r="B12" s="32" t="s">
        <v>12</v>
      </c>
      <c r="C12" s="130">
        <v>28</v>
      </c>
      <c r="D12" s="131">
        <v>25.6</v>
      </c>
      <c r="E12" s="66">
        <v>0.09</v>
      </c>
    </row>
    <row r="13" spans="2:5" s="71" customFormat="1" x14ac:dyDescent="0.2">
      <c r="B13" s="75" t="s">
        <v>13</v>
      </c>
      <c r="C13" s="77">
        <v>0.13</v>
      </c>
      <c r="D13" s="76">
        <v>0.12</v>
      </c>
      <c r="E13" s="76"/>
    </row>
    <row r="14" spans="2:5" x14ac:dyDescent="0.2">
      <c r="B14" s="32" t="s">
        <v>14</v>
      </c>
      <c r="C14" s="130">
        <v>-4.9000000000000004</v>
      </c>
      <c r="D14" s="131">
        <v>-4.3</v>
      </c>
      <c r="E14" s="34"/>
    </row>
    <row r="15" spans="2:5" s="71" customFormat="1" x14ac:dyDescent="0.2">
      <c r="B15" s="75" t="s">
        <v>15</v>
      </c>
      <c r="C15" s="77">
        <v>-0.02</v>
      </c>
      <c r="D15" s="76">
        <v>-0.02</v>
      </c>
      <c r="E15" s="76"/>
    </row>
    <row r="16" spans="2:5" x14ac:dyDescent="0.2">
      <c r="B16" s="32" t="s">
        <v>16</v>
      </c>
      <c r="C16" s="130">
        <v>-4.5999999999999996</v>
      </c>
      <c r="D16" s="131">
        <v>4.8</v>
      </c>
      <c r="E16" s="34"/>
    </row>
    <row r="17" spans="2:5" ht="13.5" thickBot="1" x14ac:dyDescent="0.25">
      <c r="B17" s="32" t="s">
        <v>17</v>
      </c>
      <c r="C17" s="130">
        <v>7</v>
      </c>
      <c r="D17" s="131">
        <v>7.9</v>
      </c>
      <c r="E17" s="66">
        <v>-0.11</v>
      </c>
    </row>
    <row r="18" spans="2:5" x14ac:dyDescent="0.2">
      <c r="B18" s="67" t="s">
        <v>18</v>
      </c>
      <c r="C18" s="68"/>
      <c r="D18" s="69"/>
      <c r="E18" s="69"/>
    </row>
    <row r="19" spans="2:5" x14ac:dyDescent="0.2">
      <c r="B19" s="32" t="s">
        <v>19</v>
      </c>
      <c r="C19" s="79">
        <v>-0.02</v>
      </c>
      <c r="D19" s="78">
        <v>0.02</v>
      </c>
      <c r="E19" s="34"/>
    </row>
    <row r="20" spans="2:5" ht="15" thickBot="1" x14ac:dyDescent="0.25">
      <c r="B20" s="33" t="s">
        <v>20</v>
      </c>
      <c r="C20" s="80">
        <v>0.03</v>
      </c>
      <c r="D20" s="81">
        <v>0.03</v>
      </c>
      <c r="E20" s="35"/>
    </row>
    <row r="21" spans="2:5" ht="15" customHeight="1" x14ac:dyDescent="0.2">
      <c r="B21" s="101" t="s">
        <v>21</v>
      </c>
    </row>
    <row r="22" spans="2:5" ht="15" customHeight="1" x14ac:dyDescent="0.2">
      <c r="B22" s="3" t="s">
        <v>22</v>
      </c>
    </row>
    <row r="24" spans="2:5" ht="14.25" customHeight="1" thickBot="1" x14ac:dyDescent="0.25">
      <c r="B24" s="97" t="s">
        <v>6</v>
      </c>
    </row>
    <row r="25" spans="2:5" ht="30" customHeight="1" thickBot="1" x14ac:dyDescent="0.25">
      <c r="B25" s="82" t="s">
        <v>2</v>
      </c>
      <c r="C25" s="5" t="s">
        <v>3</v>
      </c>
      <c r="D25" s="210" t="s">
        <v>4</v>
      </c>
      <c r="E25" s="30" t="s">
        <v>23</v>
      </c>
    </row>
    <row r="26" spans="2:5" x14ac:dyDescent="0.2">
      <c r="B26" s="195" t="s">
        <v>24</v>
      </c>
      <c r="C26" s="207">
        <v>41.1</v>
      </c>
      <c r="D26" s="196">
        <v>29.7</v>
      </c>
      <c r="E26" s="197">
        <v>0.38</v>
      </c>
    </row>
    <row r="27" spans="2:5" x14ac:dyDescent="0.2">
      <c r="B27" s="114" t="s">
        <v>25</v>
      </c>
      <c r="C27" s="209">
        <v>33</v>
      </c>
      <c r="D27" s="194">
        <v>33.700000000000003</v>
      </c>
      <c r="E27" s="19">
        <v>-0.02</v>
      </c>
    </row>
    <row r="28" spans="2:5" ht="13.5" thickBot="1" x14ac:dyDescent="0.25">
      <c r="B28" s="33" t="s">
        <v>26</v>
      </c>
      <c r="C28" s="95">
        <v>74.099999999999994</v>
      </c>
      <c r="D28" s="96">
        <v>63.4</v>
      </c>
      <c r="E28" s="65">
        <v>0.17</v>
      </c>
    </row>
    <row r="29" spans="2:5" ht="15" customHeight="1" x14ac:dyDescent="0.2">
      <c r="B29" s="134" t="s">
        <v>27</v>
      </c>
      <c r="C29" s="135"/>
      <c r="D29" s="135"/>
      <c r="E29" s="135"/>
    </row>
    <row r="30" spans="2:5" x14ac:dyDescent="0.2">
      <c r="B30" s="153"/>
      <c r="C30" s="121"/>
      <c r="D30" s="121"/>
      <c r="E30" s="121"/>
    </row>
    <row r="31" spans="2:5" ht="14.25" customHeight="1" thickBot="1" x14ac:dyDescent="0.25">
      <c r="B31" s="97" t="s">
        <v>7</v>
      </c>
    </row>
    <row r="32" spans="2:5" ht="30" customHeight="1" thickBot="1" x14ac:dyDescent="0.25">
      <c r="B32" s="82" t="s">
        <v>2</v>
      </c>
      <c r="C32" s="5" t="s">
        <v>3</v>
      </c>
      <c r="D32" s="210" t="s">
        <v>4</v>
      </c>
      <c r="E32" s="30" t="s">
        <v>23</v>
      </c>
    </row>
    <row r="33" spans="2:5" x14ac:dyDescent="0.2">
      <c r="B33" s="195" t="s">
        <v>28</v>
      </c>
      <c r="C33" s="207">
        <v>30.7</v>
      </c>
      <c r="D33" s="196">
        <v>28.9</v>
      </c>
      <c r="E33" s="197">
        <v>0.06</v>
      </c>
    </row>
    <row r="34" spans="2:5" x14ac:dyDescent="0.2">
      <c r="B34" s="114" t="s">
        <v>29</v>
      </c>
      <c r="C34" s="209">
        <v>10</v>
      </c>
      <c r="D34" s="194">
        <v>8.1999999999999993</v>
      </c>
      <c r="E34" s="19">
        <v>0.21</v>
      </c>
    </row>
    <row r="35" spans="2:5" ht="13.5" thickBot="1" x14ac:dyDescent="0.25">
      <c r="B35" s="33" t="s">
        <v>30</v>
      </c>
      <c r="C35" s="95">
        <v>40.6</v>
      </c>
      <c r="D35" s="96">
        <v>37.1</v>
      </c>
      <c r="E35" s="65">
        <v>0.1</v>
      </c>
    </row>
    <row r="36" spans="2:5" x14ac:dyDescent="0.2">
      <c r="C36" s="110"/>
    </row>
    <row r="37" spans="2:5" x14ac:dyDescent="0.2">
      <c r="B37" s="18" t="s">
        <v>31</v>
      </c>
      <c r="C37" s="208">
        <v>14.3</v>
      </c>
      <c r="D37" s="193">
        <v>15.3</v>
      </c>
      <c r="E37" s="206">
        <v>-7.0000000000000007E-2</v>
      </c>
    </row>
    <row r="38" spans="2:5" ht="13.5" thickBot="1" x14ac:dyDescent="0.25">
      <c r="B38" s="33" t="s">
        <v>32</v>
      </c>
      <c r="C38" s="24">
        <v>723</v>
      </c>
      <c r="D38" s="23">
        <v>625</v>
      </c>
      <c r="E38" s="35">
        <v>0.16</v>
      </c>
    </row>
    <row r="39" spans="2:5" ht="15" customHeight="1" x14ac:dyDescent="0.2">
      <c r="B39" s="152" t="s">
        <v>27</v>
      </c>
      <c r="C39" s="135"/>
      <c r="D39" s="135"/>
      <c r="E39" s="135"/>
    </row>
    <row r="40" spans="2:5" ht="15" customHeight="1" x14ac:dyDescent="0.2">
      <c r="B40" s="153" t="s">
        <v>33</v>
      </c>
      <c r="C40" s="121"/>
      <c r="D40" s="121"/>
      <c r="E40" s="121"/>
    </row>
    <row r="41" spans="2:5" x14ac:dyDescent="0.2">
      <c r="B41" s="153"/>
      <c r="C41" s="121"/>
      <c r="D41" s="121"/>
      <c r="E41" s="121"/>
    </row>
    <row r="42" spans="2:5" ht="13.5" thickBot="1" x14ac:dyDescent="0.25">
      <c r="B42" s="97" t="s">
        <v>8</v>
      </c>
    </row>
    <row r="43" spans="2:5" ht="30" customHeight="1" thickBot="1" x14ac:dyDescent="0.25">
      <c r="B43" s="82" t="s">
        <v>2</v>
      </c>
      <c r="C43" s="5" t="s">
        <v>3</v>
      </c>
      <c r="D43" s="210" t="s">
        <v>4</v>
      </c>
      <c r="E43" s="30" t="s">
        <v>23</v>
      </c>
    </row>
    <row r="44" spans="2:5" x14ac:dyDescent="0.2">
      <c r="B44" s="18" t="s">
        <v>34</v>
      </c>
      <c r="C44" s="208">
        <v>85.2</v>
      </c>
      <c r="D44" s="193">
        <v>97.1</v>
      </c>
      <c r="E44" s="206">
        <v>-0.12</v>
      </c>
    </row>
    <row r="45" spans="2:5" x14ac:dyDescent="0.2">
      <c r="B45" s="31" t="s">
        <v>35</v>
      </c>
      <c r="C45" s="209">
        <v>12.7</v>
      </c>
      <c r="D45" s="194">
        <v>19.5</v>
      </c>
      <c r="E45" s="19">
        <v>-0.35</v>
      </c>
    </row>
    <row r="46" spans="2:5" ht="13.5" thickBot="1" x14ac:dyDescent="0.25">
      <c r="B46" s="33" t="s">
        <v>36</v>
      </c>
      <c r="C46" s="95">
        <v>98</v>
      </c>
      <c r="D46" s="96">
        <v>116.6</v>
      </c>
      <c r="E46" s="65">
        <v>-0.16</v>
      </c>
    </row>
    <row r="47" spans="2:5" ht="15" customHeight="1" x14ac:dyDescent="0.2">
      <c r="B47" s="134" t="s">
        <v>27</v>
      </c>
      <c r="C47" s="135"/>
      <c r="D47" s="135"/>
      <c r="E47" s="135"/>
    </row>
    <row r="48" spans="2:5" ht="14.25" customHeight="1" x14ac:dyDescent="0.2">
      <c r="B48" s="101"/>
      <c r="C48" s="136"/>
      <c r="D48" s="136"/>
      <c r="E48" s="136"/>
    </row>
    <row r="49" spans="2:5" ht="13.5" thickBot="1" x14ac:dyDescent="0.25">
      <c r="B49" s="97" t="s">
        <v>37</v>
      </c>
    </row>
    <row r="50" spans="2:5" ht="30" customHeight="1" thickBot="1" x14ac:dyDescent="0.25">
      <c r="B50" s="82" t="s">
        <v>38</v>
      </c>
      <c r="C50" s="5" t="s">
        <v>3</v>
      </c>
      <c r="D50" s="210" t="s">
        <v>4</v>
      </c>
      <c r="E50" s="30" t="s">
        <v>23</v>
      </c>
    </row>
    <row r="51" spans="2:5" x14ac:dyDescent="0.2">
      <c r="B51" t="s">
        <v>39</v>
      </c>
      <c r="C51" s="208">
        <v>127</v>
      </c>
      <c r="D51">
        <v>115.6</v>
      </c>
      <c r="E51" s="215">
        <v>0.1</v>
      </c>
    </row>
    <row r="52" spans="2:5" x14ac:dyDescent="0.2">
      <c r="B52" s="31" t="s">
        <v>40</v>
      </c>
      <c r="C52" s="209">
        <v>85.7</v>
      </c>
      <c r="D52" s="194">
        <v>101.6</v>
      </c>
      <c r="E52" s="19">
        <v>-0.16</v>
      </c>
    </row>
    <row r="53" spans="2:5" ht="13.5" thickBot="1" x14ac:dyDescent="0.25">
      <c r="B53" s="33" t="s">
        <v>41</v>
      </c>
      <c r="C53" s="95">
        <v>212.7</v>
      </c>
      <c r="D53" s="96">
        <v>217.2</v>
      </c>
      <c r="E53" s="65">
        <v>-0.02</v>
      </c>
    </row>
    <row r="54" spans="2:5" ht="15" customHeight="1" x14ac:dyDescent="0.2">
      <c r="B54" s="134" t="s">
        <v>27</v>
      </c>
      <c r="C54" s="135"/>
      <c r="D54" s="135"/>
      <c r="E54" s="135"/>
    </row>
    <row r="55" spans="2:5" x14ac:dyDescent="0.2">
      <c r="B55" s="101"/>
    </row>
    <row r="56" spans="2:5" ht="13.5" thickBot="1" x14ac:dyDescent="0.25">
      <c r="B56" s="154" t="s">
        <v>42</v>
      </c>
      <c r="D56" s="122"/>
      <c r="E56" s="122"/>
    </row>
    <row r="57" spans="2:5" ht="52.5" customHeight="1" thickBot="1" x14ac:dyDescent="0.25">
      <c r="B57" s="155" t="s">
        <v>2</v>
      </c>
      <c r="C57" s="200" t="s">
        <v>43</v>
      </c>
      <c r="D57" s="217" t="s">
        <v>44</v>
      </c>
      <c r="E57" s="217"/>
    </row>
    <row r="58" spans="2:5" x14ac:dyDescent="0.2">
      <c r="B58" s="156" t="s">
        <v>45</v>
      </c>
      <c r="C58" s="165">
        <v>212.7</v>
      </c>
      <c r="D58" s="166"/>
      <c r="E58" s="166">
        <v>213.4</v>
      </c>
    </row>
    <row r="59" spans="2:5" x14ac:dyDescent="0.2">
      <c r="B59" s="157" t="s">
        <v>46</v>
      </c>
      <c r="C59" s="167">
        <v>132.4</v>
      </c>
      <c r="D59" s="168"/>
      <c r="E59" s="168">
        <v>134.4</v>
      </c>
    </row>
    <row r="60" spans="2:5" x14ac:dyDescent="0.2">
      <c r="B60" s="158" t="s">
        <v>47</v>
      </c>
      <c r="C60" s="77">
        <v>0.62</v>
      </c>
      <c r="D60" s="159"/>
      <c r="E60" s="164">
        <v>0.63</v>
      </c>
    </row>
    <row r="61" spans="2:5" x14ac:dyDescent="0.2">
      <c r="B61" s="157" t="s">
        <v>48</v>
      </c>
      <c r="C61" s="208">
        <v>-4.9000000000000004</v>
      </c>
      <c r="D61" s="170"/>
      <c r="E61" s="211">
        <v>-3.2</v>
      </c>
    </row>
    <row r="62" spans="2:5" x14ac:dyDescent="0.2">
      <c r="B62" s="158" t="s">
        <v>49</v>
      </c>
      <c r="C62" s="77">
        <v>-0.02</v>
      </c>
      <c r="D62" s="159"/>
      <c r="E62" s="164">
        <v>-0.02</v>
      </c>
    </row>
    <row r="63" spans="2:5" x14ac:dyDescent="0.2">
      <c r="B63" s="201" t="s">
        <v>50</v>
      </c>
      <c r="C63" s="160" t="s">
        <v>3</v>
      </c>
      <c r="D63" s="161"/>
      <c r="E63" s="161" t="s">
        <v>4</v>
      </c>
    </row>
    <row r="64" spans="2:5" x14ac:dyDescent="0.2">
      <c r="B64" s="151" t="s">
        <v>51</v>
      </c>
      <c r="C64" s="26">
        <v>1.06</v>
      </c>
      <c r="D64" s="104"/>
      <c r="E64" s="104">
        <v>1.0900000000000001</v>
      </c>
    </row>
    <row r="65" spans="2:5" ht="13.5" thickBot="1" x14ac:dyDescent="0.25">
      <c r="B65" s="150" t="s">
        <v>52</v>
      </c>
      <c r="C65" s="147">
        <v>0.86</v>
      </c>
      <c r="D65" s="148"/>
      <c r="E65" s="148">
        <v>0.76</v>
      </c>
    </row>
    <row r="66" spans="2:5" ht="29.45" customHeight="1" x14ac:dyDescent="0.2">
      <c r="B66" s="218" t="s">
        <v>53</v>
      </c>
      <c r="C66" s="218"/>
      <c r="D66" s="218"/>
      <c r="E66" s="218"/>
    </row>
    <row r="67" spans="2:5" x14ac:dyDescent="0.2">
      <c r="B67" s="219"/>
      <c r="C67" s="219"/>
      <c r="D67" s="219"/>
      <c r="E67" s="219"/>
    </row>
    <row r="68" spans="2:5" ht="13.5" thickBot="1" x14ac:dyDescent="0.25">
      <c r="B68" s="97" t="s">
        <v>54</v>
      </c>
    </row>
    <row r="69" spans="2:5" ht="30" customHeight="1" thickBot="1" x14ac:dyDescent="0.25">
      <c r="B69" s="82" t="s">
        <v>38</v>
      </c>
      <c r="C69" s="5" t="s">
        <v>3</v>
      </c>
      <c r="D69" s="210" t="s">
        <v>4</v>
      </c>
      <c r="E69" s="30" t="s">
        <v>23</v>
      </c>
    </row>
    <row r="70" spans="2:5" x14ac:dyDescent="0.2">
      <c r="B70" s="121" t="s">
        <v>55</v>
      </c>
      <c r="C70" s="202">
        <v>2.6</v>
      </c>
      <c r="D70" s="192">
        <v>2</v>
      </c>
      <c r="E70" s="205">
        <v>0.28000000000000003</v>
      </c>
    </row>
    <row r="71" spans="2:5" x14ac:dyDescent="0.2">
      <c r="B71" s="121" t="s">
        <v>56</v>
      </c>
      <c r="C71" s="202">
        <v>3</v>
      </c>
      <c r="D71" s="192">
        <v>2.7</v>
      </c>
      <c r="E71" s="205">
        <v>0.12</v>
      </c>
    </row>
    <row r="72" spans="2:5" x14ac:dyDescent="0.2">
      <c r="B72" s="121" t="s">
        <v>57</v>
      </c>
      <c r="C72" s="202">
        <v>22.4</v>
      </c>
      <c r="D72" s="192">
        <v>20.6</v>
      </c>
      <c r="E72" s="205">
        <v>0.09</v>
      </c>
    </row>
    <row r="73" spans="2:5" x14ac:dyDescent="0.2">
      <c r="B73" s="18" t="s">
        <v>58</v>
      </c>
      <c r="C73" s="169">
        <v>0.1</v>
      </c>
      <c r="D73" s="193">
        <v>0.1</v>
      </c>
      <c r="E73" s="206"/>
    </row>
    <row r="74" spans="2:5" x14ac:dyDescent="0.2">
      <c r="B74" s="31" t="s">
        <v>59</v>
      </c>
      <c r="C74" s="203">
        <v>4.7</v>
      </c>
      <c r="D74" s="194">
        <v>4.5</v>
      </c>
      <c r="E74" s="19">
        <v>0.06</v>
      </c>
    </row>
    <row r="75" spans="2:5" ht="13.5" thickBot="1" x14ac:dyDescent="0.25">
      <c r="B75" s="8" t="s">
        <v>60</v>
      </c>
      <c r="C75" s="213">
        <v>32.799999999999997</v>
      </c>
      <c r="D75" s="112">
        <v>29.9</v>
      </c>
      <c r="E75" s="214">
        <v>0.1</v>
      </c>
    </row>
    <row r="76" spans="2:5" ht="13.5" thickBot="1" x14ac:dyDescent="0.25">
      <c r="B76" s="133" t="s">
        <v>61</v>
      </c>
      <c r="C76" s="204">
        <v>13.9</v>
      </c>
      <c r="D76" s="137">
        <v>13.7</v>
      </c>
      <c r="E76" s="132">
        <v>0.01</v>
      </c>
    </row>
    <row r="77" spans="2:5" ht="15" customHeight="1" x14ac:dyDescent="0.2">
      <c r="B77" s="138" t="s">
        <v>27</v>
      </c>
      <c r="C77" s="136"/>
      <c r="D77" s="136"/>
      <c r="E77" s="136"/>
    </row>
    <row r="78" spans="2:5" x14ac:dyDescent="0.2">
      <c r="B78" s="101"/>
    </row>
    <row r="79" spans="2:5" ht="13.5" thickBot="1" x14ac:dyDescent="0.25">
      <c r="B79" s="97" t="s">
        <v>62</v>
      </c>
    </row>
    <row r="80" spans="2:5" ht="30" customHeight="1" thickBot="1" x14ac:dyDescent="0.25">
      <c r="B80" s="82" t="s">
        <v>2</v>
      </c>
      <c r="C80" s="5" t="s">
        <v>3</v>
      </c>
      <c r="D80" s="210" t="s">
        <v>4</v>
      </c>
      <c r="E80" s="30" t="s">
        <v>23</v>
      </c>
    </row>
    <row r="81" spans="2:5" x14ac:dyDescent="0.2">
      <c r="B81" s="20" t="s">
        <v>63</v>
      </c>
      <c r="C81" s="139">
        <v>-4.5999999999999996</v>
      </c>
      <c r="D81" s="140">
        <v>4.8</v>
      </c>
      <c r="E81" s="141"/>
    </row>
    <row r="82" spans="2:5" x14ac:dyDescent="0.2">
      <c r="B82" s="18" t="s">
        <v>64</v>
      </c>
      <c r="C82" s="208">
        <v>-4.5999999999999996</v>
      </c>
      <c r="D82" s="193">
        <v>4.8</v>
      </c>
      <c r="E82" s="106"/>
    </row>
    <row r="83" spans="2:5" x14ac:dyDescent="0.2">
      <c r="B83" s="18" t="s">
        <v>65</v>
      </c>
      <c r="C83" s="208">
        <v>0</v>
      </c>
      <c r="D83" s="193">
        <v>-7.6</v>
      </c>
      <c r="E83" s="106"/>
    </row>
    <row r="84" spans="2:5" x14ac:dyDescent="0.2">
      <c r="B84" s="18" t="s">
        <v>66</v>
      </c>
      <c r="C84" s="208">
        <v>14.9</v>
      </c>
      <c r="D84" s="193">
        <v>13.7</v>
      </c>
      <c r="E84" s="106">
        <v>0.08</v>
      </c>
    </row>
    <row r="85" spans="2:5" x14ac:dyDescent="0.2">
      <c r="B85" s="31" t="s">
        <v>67</v>
      </c>
      <c r="C85" s="209">
        <v>-3.2</v>
      </c>
      <c r="D85" s="194">
        <v>-3</v>
      </c>
      <c r="E85" s="142">
        <v>0.08</v>
      </c>
    </row>
    <row r="86" spans="2:5" ht="13.5" thickBot="1" x14ac:dyDescent="0.25">
      <c r="B86" s="8" t="s">
        <v>68</v>
      </c>
      <c r="C86" s="111">
        <v>7</v>
      </c>
      <c r="D86" s="112">
        <v>7.9</v>
      </c>
      <c r="E86" s="143">
        <v>-0.11</v>
      </c>
    </row>
    <row r="87" spans="2:5" x14ac:dyDescent="0.2">
      <c r="B87" s="37"/>
      <c r="C87" s="144"/>
      <c r="D87" s="145"/>
      <c r="E87" s="146"/>
    </row>
    <row r="88" spans="2:5" ht="13.5" thickBot="1" x14ac:dyDescent="0.25">
      <c r="B88" s="33" t="s">
        <v>69</v>
      </c>
      <c r="C88" s="147">
        <v>0.03</v>
      </c>
      <c r="D88" s="148">
        <v>0.03</v>
      </c>
      <c r="E88" s="149"/>
    </row>
    <row r="89" spans="2:5" ht="15" customHeight="1" x14ac:dyDescent="0.2">
      <c r="B89" s="138" t="s">
        <v>27</v>
      </c>
      <c r="C89" s="136"/>
      <c r="D89" s="136"/>
      <c r="E89" s="136"/>
    </row>
  </sheetData>
  <mergeCells count="2">
    <mergeCell ref="D57:E57"/>
    <mergeCell ref="B66:E67"/>
  </mergeCells>
  <pageMargins left="0.70866141732283472" right="0.70866141732283472" top="0.74803149606299213" bottom="0.74803149606299213" header="0.31496062992125984" footer="0.31496062992125984"/>
  <pageSetup paperSize="9" scale="36"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rowBreaks count="1" manualBreakCount="1">
    <brk id="40"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D35"/>
  <sheetViews>
    <sheetView showGridLines="0" zoomScale="85" zoomScaleNormal="85" zoomScaleSheetLayoutView="85" workbookViewId="0"/>
  </sheetViews>
  <sheetFormatPr defaultRowHeight="12.75" x14ac:dyDescent="0.2"/>
  <cols>
    <col min="2" max="2" width="47.5703125" customWidth="1"/>
    <col min="3" max="4" width="15.7109375" customWidth="1"/>
  </cols>
  <sheetData>
    <row r="1" spans="2:4" x14ac:dyDescent="0.2">
      <c r="B1" s="1"/>
      <c r="C1" s="1"/>
      <c r="D1" s="1"/>
    </row>
    <row r="2" spans="2:4" ht="20.25" x14ac:dyDescent="0.3">
      <c r="B2" s="14" t="s">
        <v>70</v>
      </c>
      <c r="C2" s="1"/>
      <c r="D2" s="1"/>
    </row>
    <row r="3" spans="2:4" x14ac:dyDescent="0.2">
      <c r="B3" s="13" t="s">
        <v>1</v>
      </c>
      <c r="C3" s="1"/>
      <c r="D3" s="1"/>
    </row>
    <row r="4" spans="2:4" ht="13.5" thickBot="1" x14ac:dyDescent="0.25">
      <c r="B4" s="2"/>
      <c r="C4" s="1"/>
      <c r="D4" s="1"/>
    </row>
    <row r="5" spans="2:4" s="4" customFormat="1" ht="30" customHeight="1" thickBot="1" x14ac:dyDescent="0.25">
      <c r="B5" s="70" t="s">
        <v>71</v>
      </c>
      <c r="C5" s="115" t="s">
        <v>72</v>
      </c>
      <c r="D5" s="30" t="s">
        <v>73</v>
      </c>
    </row>
    <row r="6" spans="2:4" x14ac:dyDescent="0.2">
      <c r="B6" s="37" t="s">
        <v>9</v>
      </c>
      <c r="C6" s="39">
        <v>212711</v>
      </c>
      <c r="D6" s="38">
        <v>217155</v>
      </c>
    </row>
    <row r="7" spans="2:4" x14ac:dyDescent="0.2">
      <c r="B7" s="31" t="s">
        <v>55</v>
      </c>
      <c r="C7" s="17">
        <v>80341</v>
      </c>
      <c r="D7" s="16">
        <v>93850</v>
      </c>
    </row>
    <row r="8" spans="2:4" ht="13.5" thickBot="1" x14ac:dyDescent="0.25">
      <c r="B8" s="8" t="s">
        <v>10</v>
      </c>
      <c r="C8" s="10">
        <v>132370</v>
      </c>
      <c r="D8" s="9">
        <v>123305</v>
      </c>
    </row>
    <row r="9" spans="2:4" x14ac:dyDescent="0.2">
      <c r="B9" s="20"/>
      <c r="C9" s="22"/>
      <c r="D9" s="21"/>
    </row>
    <row r="10" spans="2:4" x14ac:dyDescent="0.2">
      <c r="B10" s="18" t="s">
        <v>74</v>
      </c>
      <c r="C10" s="22">
        <v>50226</v>
      </c>
      <c r="D10" s="21">
        <v>44533</v>
      </c>
    </row>
    <row r="11" spans="2:4" x14ac:dyDescent="0.2">
      <c r="B11" s="18" t="s">
        <v>75</v>
      </c>
      <c r="C11" s="22">
        <v>22429</v>
      </c>
      <c r="D11" s="21">
        <v>20626</v>
      </c>
    </row>
    <row r="12" spans="2:4" x14ac:dyDescent="0.2">
      <c r="B12" s="18" t="s">
        <v>76</v>
      </c>
      <c r="C12" s="22">
        <v>14255</v>
      </c>
      <c r="D12" s="21">
        <v>15058</v>
      </c>
    </row>
    <row r="13" spans="2:4" x14ac:dyDescent="0.2">
      <c r="B13" s="31" t="s">
        <v>77</v>
      </c>
      <c r="C13" s="17">
        <v>50313</v>
      </c>
      <c r="D13" s="16">
        <v>47401</v>
      </c>
    </row>
    <row r="14" spans="2:4" x14ac:dyDescent="0.2">
      <c r="B14" s="7" t="s">
        <v>78</v>
      </c>
      <c r="C14" s="12">
        <v>137223</v>
      </c>
      <c r="D14" s="11">
        <v>127618</v>
      </c>
    </row>
    <row r="15" spans="2:4" x14ac:dyDescent="0.2">
      <c r="B15" s="31"/>
      <c r="C15" s="17"/>
      <c r="D15" s="16"/>
    </row>
    <row r="16" spans="2:4" ht="13.5" thickBot="1" x14ac:dyDescent="0.25">
      <c r="B16" s="8" t="s">
        <v>79</v>
      </c>
      <c r="C16" s="10">
        <v>-4853</v>
      </c>
      <c r="D16" s="9">
        <v>-4313</v>
      </c>
    </row>
    <row r="17" spans="2:4" x14ac:dyDescent="0.2">
      <c r="B17" s="20"/>
      <c r="C17" s="22"/>
      <c r="D17" s="21"/>
    </row>
    <row r="18" spans="2:4" x14ac:dyDescent="0.2">
      <c r="B18" s="18" t="s">
        <v>80</v>
      </c>
      <c r="C18" s="22">
        <v>-175</v>
      </c>
      <c r="D18" s="21">
        <v>-305</v>
      </c>
    </row>
    <row r="19" spans="2:4" x14ac:dyDescent="0.2">
      <c r="B19" s="18" t="s">
        <v>81</v>
      </c>
      <c r="C19" s="22">
        <v>398</v>
      </c>
      <c r="D19" s="21">
        <v>1711</v>
      </c>
    </row>
    <row r="20" spans="2:4" x14ac:dyDescent="0.2">
      <c r="B20" s="31" t="s">
        <v>82</v>
      </c>
      <c r="C20" s="17">
        <v>125</v>
      </c>
      <c r="D20" s="16">
        <v>327</v>
      </c>
    </row>
    <row r="21" spans="2:4" ht="13.5" thickBot="1" x14ac:dyDescent="0.25">
      <c r="B21" s="8" t="s">
        <v>83</v>
      </c>
      <c r="C21" s="10">
        <v>-4505</v>
      </c>
      <c r="D21" s="9">
        <v>-2580</v>
      </c>
    </row>
    <row r="22" spans="2:4" x14ac:dyDescent="0.2">
      <c r="B22" s="20"/>
      <c r="C22" s="22"/>
      <c r="D22" s="21"/>
    </row>
    <row r="23" spans="2:4" x14ac:dyDescent="0.2">
      <c r="B23" s="114" t="s">
        <v>84</v>
      </c>
      <c r="C23" s="17">
        <v>-51</v>
      </c>
      <c r="D23" s="16">
        <v>7346</v>
      </c>
    </row>
    <row r="24" spans="2:4" ht="13.5" thickBot="1" x14ac:dyDescent="0.25">
      <c r="B24" s="8" t="s">
        <v>16</v>
      </c>
      <c r="C24" s="10">
        <v>-4556</v>
      </c>
      <c r="D24" s="9">
        <v>4766</v>
      </c>
    </row>
    <row r="25" spans="2:4" x14ac:dyDescent="0.2">
      <c r="B25" s="18" t="s">
        <v>85</v>
      </c>
      <c r="C25" s="22"/>
      <c r="D25" s="21"/>
    </row>
    <row r="26" spans="2:4" x14ac:dyDescent="0.2">
      <c r="B26" s="29" t="s">
        <v>86</v>
      </c>
      <c r="C26" s="22">
        <v>-4610</v>
      </c>
      <c r="D26" s="21">
        <v>4792</v>
      </c>
    </row>
    <row r="27" spans="2:4" x14ac:dyDescent="0.2">
      <c r="B27" s="31" t="s">
        <v>87</v>
      </c>
      <c r="C27" s="17">
        <v>54</v>
      </c>
      <c r="D27" s="16">
        <v>-26</v>
      </c>
    </row>
    <row r="28" spans="2:4" ht="13.5" thickBot="1" x14ac:dyDescent="0.25">
      <c r="B28" s="8" t="s">
        <v>16</v>
      </c>
      <c r="C28" s="10">
        <v>-4556</v>
      </c>
      <c r="D28" s="9">
        <v>4766</v>
      </c>
    </row>
    <row r="29" spans="2:4" x14ac:dyDescent="0.2">
      <c r="B29" s="20"/>
      <c r="C29" s="22"/>
      <c r="D29" s="21"/>
    </row>
    <row r="30" spans="2:4" x14ac:dyDescent="0.2">
      <c r="B30" s="50" t="s">
        <v>88</v>
      </c>
      <c r="C30" s="24">
        <v>233074</v>
      </c>
      <c r="D30" s="23">
        <v>230612</v>
      </c>
    </row>
    <row r="31" spans="2:4" x14ac:dyDescent="0.2">
      <c r="B31" s="50" t="s">
        <v>89</v>
      </c>
      <c r="C31" s="24">
        <v>236938</v>
      </c>
      <c r="D31" s="23">
        <v>234964</v>
      </c>
    </row>
    <row r="32" spans="2:4" x14ac:dyDescent="0.2">
      <c r="B32" s="47"/>
      <c r="C32" s="49"/>
      <c r="D32" s="48"/>
    </row>
    <row r="33" spans="2:4" x14ac:dyDescent="0.2">
      <c r="B33" s="7" t="s">
        <v>90</v>
      </c>
      <c r="C33" s="24"/>
      <c r="D33" s="23"/>
    </row>
    <row r="34" spans="2:4" x14ac:dyDescent="0.2">
      <c r="B34" s="51" t="s">
        <v>91</v>
      </c>
      <c r="C34" s="26">
        <v>-0.02</v>
      </c>
      <c r="D34" s="25">
        <v>0.02</v>
      </c>
    </row>
    <row r="35" spans="2:4" ht="13.5" thickBot="1" x14ac:dyDescent="0.25">
      <c r="B35" s="52" t="s">
        <v>92</v>
      </c>
      <c r="C35" s="28">
        <v>-0.02</v>
      </c>
      <c r="D35" s="27">
        <v>0.02</v>
      </c>
    </row>
  </sheetData>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46"/>
  <sheetViews>
    <sheetView showGridLines="0" zoomScale="85" zoomScaleNormal="85" zoomScaleSheetLayoutView="70" workbookViewId="0"/>
  </sheetViews>
  <sheetFormatPr defaultRowHeight="12.75" x14ac:dyDescent="0.2"/>
  <cols>
    <col min="2" max="2" width="47.5703125" customWidth="1"/>
    <col min="3" max="4" width="11.140625" customWidth="1"/>
    <col min="5" max="6" width="20.7109375" customWidth="1"/>
  </cols>
  <sheetData>
    <row r="1" spans="2:6" x14ac:dyDescent="0.2">
      <c r="B1" s="1"/>
      <c r="C1" s="1"/>
      <c r="D1" s="1"/>
      <c r="E1" s="1"/>
      <c r="F1" s="1"/>
    </row>
    <row r="2" spans="2:6" ht="20.25" x14ac:dyDescent="0.3">
      <c r="B2" s="14" t="s">
        <v>93</v>
      </c>
      <c r="C2" s="14"/>
      <c r="D2" s="14"/>
      <c r="E2" s="1"/>
      <c r="F2" s="1"/>
    </row>
    <row r="3" spans="2:6" x14ac:dyDescent="0.2">
      <c r="B3" s="13" t="s">
        <v>1</v>
      </c>
      <c r="C3" s="13"/>
      <c r="D3" s="13"/>
      <c r="E3" s="1"/>
      <c r="F3" s="1"/>
    </row>
    <row r="4" spans="2:6" ht="13.5" thickBot="1" x14ac:dyDescent="0.25">
      <c r="B4" s="2"/>
      <c r="C4" s="2"/>
      <c r="D4" s="2"/>
      <c r="E4" s="1"/>
      <c r="F4" s="1"/>
    </row>
    <row r="5" spans="2:6" s="4" customFormat="1" ht="30" customHeight="1" thickBot="1" x14ac:dyDescent="0.25">
      <c r="B5" s="70" t="s">
        <v>71</v>
      </c>
      <c r="C5" s="70"/>
      <c r="D5" s="70"/>
      <c r="E5" s="116" t="s">
        <v>94</v>
      </c>
      <c r="F5" s="117" t="s">
        <v>95</v>
      </c>
    </row>
    <row r="6" spans="2:6" x14ac:dyDescent="0.2">
      <c r="B6" s="113" t="s">
        <v>96</v>
      </c>
      <c r="C6" s="113"/>
      <c r="D6" s="113"/>
      <c r="E6" s="22">
        <v>423577</v>
      </c>
      <c r="F6" s="36">
        <v>400318</v>
      </c>
    </row>
    <row r="7" spans="2:6" x14ac:dyDescent="0.2">
      <c r="B7" s="113" t="s">
        <v>97</v>
      </c>
      <c r="C7" s="113"/>
      <c r="D7" s="113"/>
      <c r="E7" s="22">
        <v>797955</v>
      </c>
      <c r="F7" s="36">
        <v>795771</v>
      </c>
    </row>
    <row r="8" spans="2:6" x14ac:dyDescent="0.2">
      <c r="B8" s="113" t="s">
        <v>98</v>
      </c>
      <c r="C8" s="113"/>
      <c r="D8" s="113"/>
      <c r="E8" s="22">
        <v>39040</v>
      </c>
      <c r="F8" s="36">
        <v>40398</v>
      </c>
    </row>
    <row r="9" spans="2:6" x14ac:dyDescent="0.2">
      <c r="B9" s="113" t="s">
        <v>99</v>
      </c>
      <c r="C9" s="113"/>
      <c r="D9" s="113"/>
      <c r="E9" s="22">
        <v>10321</v>
      </c>
      <c r="F9" s="36">
        <v>12046</v>
      </c>
    </row>
    <row r="10" spans="2:6" x14ac:dyDescent="0.2">
      <c r="B10" s="114" t="s">
        <v>100</v>
      </c>
      <c r="C10" s="114"/>
      <c r="D10" s="114"/>
      <c r="E10" s="17">
        <v>3998</v>
      </c>
      <c r="F10" s="41">
        <v>3941</v>
      </c>
    </row>
    <row r="11" spans="2:6" ht="13.5" thickBot="1" x14ac:dyDescent="0.25">
      <c r="B11" s="118" t="s">
        <v>101</v>
      </c>
      <c r="C11" s="118"/>
      <c r="D11" s="118"/>
      <c r="E11" s="10">
        <v>1274891</v>
      </c>
      <c r="F11" s="42">
        <v>1252474</v>
      </c>
    </row>
    <row r="12" spans="2:6" x14ac:dyDescent="0.2">
      <c r="B12" s="162"/>
      <c r="C12" s="162"/>
      <c r="D12" s="162"/>
      <c r="E12" s="22"/>
      <c r="F12" s="36"/>
    </row>
    <row r="13" spans="2:6" x14ac:dyDescent="0.2">
      <c r="B13" s="113" t="s">
        <v>102</v>
      </c>
      <c r="C13" s="113"/>
      <c r="D13" s="113"/>
      <c r="E13" s="22">
        <v>62556</v>
      </c>
      <c r="F13" s="36">
        <v>54078</v>
      </c>
    </row>
    <row r="14" spans="2:6" x14ac:dyDescent="0.2">
      <c r="B14" s="113" t="s">
        <v>103</v>
      </c>
      <c r="C14" s="113"/>
      <c r="D14" s="113"/>
      <c r="E14" s="22">
        <v>126620</v>
      </c>
      <c r="F14" s="36">
        <v>132424</v>
      </c>
    </row>
    <row r="15" spans="2:6" x14ac:dyDescent="0.2">
      <c r="B15" s="113" t="s">
        <v>104</v>
      </c>
      <c r="C15" s="113"/>
      <c r="D15" s="113"/>
      <c r="E15" s="22">
        <v>61220</v>
      </c>
      <c r="F15" s="36">
        <v>46115</v>
      </c>
    </row>
    <row r="16" spans="2:6" x14ac:dyDescent="0.2">
      <c r="B16" s="113" t="s">
        <v>105</v>
      </c>
      <c r="C16" s="113"/>
      <c r="D16" s="113"/>
      <c r="E16" s="22">
        <v>567</v>
      </c>
      <c r="F16" s="36">
        <v>1210</v>
      </c>
    </row>
    <row r="17" spans="2:6" x14ac:dyDescent="0.2">
      <c r="B17" s="114" t="s">
        <v>106</v>
      </c>
      <c r="C17" s="114"/>
      <c r="D17" s="114"/>
      <c r="E17" s="17">
        <v>84427</v>
      </c>
      <c r="F17" s="41">
        <v>142527</v>
      </c>
    </row>
    <row r="18" spans="2:6" ht="13.5" thickBot="1" x14ac:dyDescent="0.25">
      <c r="B18" s="118" t="s">
        <v>107</v>
      </c>
      <c r="C18" s="118"/>
      <c r="D18" s="118"/>
      <c r="E18" s="10">
        <v>335390</v>
      </c>
      <c r="F18" s="42">
        <v>376354</v>
      </c>
    </row>
    <row r="19" spans="2:6" x14ac:dyDescent="0.2">
      <c r="B19" s="162"/>
      <c r="C19" s="162"/>
      <c r="D19" s="162"/>
      <c r="E19" s="22"/>
      <c r="F19" s="36"/>
    </row>
    <row r="20" spans="2:6" x14ac:dyDescent="0.2">
      <c r="B20" s="163" t="s">
        <v>108</v>
      </c>
      <c r="C20" s="163"/>
      <c r="D20" s="163"/>
      <c r="E20" s="45">
        <v>1610281</v>
      </c>
      <c r="F20" s="46">
        <v>1628828</v>
      </c>
    </row>
    <row r="21" spans="2:6" x14ac:dyDescent="0.2">
      <c r="B21" s="162"/>
      <c r="C21" s="162"/>
      <c r="D21" s="162"/>
      <c r="E21" s="22"/>
      <c r="F21" s="36"/>
    </row>
    <row r="22" spans="2:6" x14ac:dyDescent="0.2">
      <c r="B22" s="113" t="s">
        <v>109</v>
      </c>
      <c r="C22" s="113"/>
      <c r="D22" s="113"/>
      <c r="E22" s="22">
        <v>46671</v>
      </c>
      <c r="F22" s="36">
        <v>46577</v>
      </c>
    </row>
    <row r="23" spans="2:6" x14ac:dyDescent="0.2">
      <c r="B23" s="113" t="s">
        <v>110</v>
      </c>
      <c r="C23" s="113"/>
      <c r="D23" s="113"/>
      <c r="E23" s="22">
        <v>1054911</v>
      </c>
      <c r="F23" s="36">
        <v>1051890</v>
      </c>
    </row>
    <row r="24" spans="2:6" x14ac:dyDescent="0.2">
      <c r="B24" s="157" t="s">
        <v>111</v>
      </c>
      <c r="C24" s="157"/>
      <c r="D24" s="157"/>
      <c r="E24" s="24">
        <v>248854</v>
      </c>
      <c r="F24" s="44">
        <v>234502</v>
      </c>
    </row>
    <row r="25" spans="2:6" x14ac:dyDescent="0.2">
      <c r="B25" s="114" t="s">
        <v>112</v>
      </c>
      <c r="C25" s="114"/>
      <c r="D25" s="114"/>
      <c r="E25" s="17">
        <v>-354042</v>
      </c>
      <c r="F25" s="41">
        <v>-338138</v>
      </c>
    </row>
    <row r="26" spans="2:6" x14ac:dyDescent="0.2">
      <c r="B26" s="162" t="s">
        <v>113</v>
      </c>
      <c r="C26" s="162"/>
      <c r="D26" s="162"/>
      <c r="E26" s="54">
        <v>996394</v>
      </c>
      <c r="F26" s="55">
        <v>994831</v>
      </c>
    </row>
    <row r="27" spans="2:6" x14ac:dyDescent="0.2">
      <c r="B27" s="114" t="s">
        <v>114</v>
      </c>
      <c r="C27" s="114"/>
      <c r="D27" s="114"/>
      <c r="E27" s="17">
        <v>1952</v>
      </c>
      <c r="F27" s="41">
        <v>1906</v>
      </c>
    </row>
    <row r="28" spans="2:6" ht="13.5" thickBot="1" x14ac:dyDescent="0.25">
      <c r="B28" s="118" t="s">
        <v>115</v>
      </c>
      <c r="C28" s="118"/>
      <c r="D28" s="118"/>
      <c r="E28" s="10">
        <v>998346</v>
      </c>
      <c r="F28" s="42">
        <v>996737</v>
      </c>
    </row>
    <row r="29" spans="2:6" x14ac:dyDescent="0.2">
      <c r="B29" s="162"/>
      <c r="C29" s="162"/>
      <c r="D29" s="162"/>
      <c r="E29" s="22"/>
      <c r="F29" s="36"/>
    </row>
    <row r="30" spans="2:6" x14ac:dyDescent="0.2">
      <c r="B30" s="113" t="s">
        <v>116</v>
      </c>
      <c r="C30" s="113"/>
      <c r="D30" s="113"/>
      <c r="E30" s="22">
        <v>4669</v>
      </c>
      <c r="F30" s="36">
        <v>9586</v>
      </c>
    </row>
    <row r="31" spans="2:6" x14ac:dyDescent="0.2">
      <c r="B31" s="113" t="s">
        <v>117</v>
      </c>
      <c r="C31" s="113"/>
      <c r="D31" s="113"/>
      <c r="E31" s="22">
        <v>95260</v>
      </c>
      <c r="F31" s="36">
        <v>97282</v>
      </c>
    </row>
    <row r="32" spans="2:6" x14ac:dyDescent="0.2">
      <c r="B32" s="113" t="s">
        <v>118</v>
      </c>
      <c r="C32" s="113"/>
      <c r="D32" s="113"/>
      <c r="E32" s="22">
        <v>51916</v>
      </c>
      <c r="F32" s="36">
        <v>54406</v>
      </c>
    </row>
    <row r="33" spans="2:6" x14ac:dyDescent="0.2">
      <c r="B33" s="114" t="s">
        <v>119</v>
      </c>
      <c r="C33" s="114"/>
      <c r="D33" s="114"/>
      <c r="E33" s="17">
        <v>111783</v>
      </c>
      <c r="F33" s="41">
        <v>107151</v>
      </c>
    </row>
    <row r="34" spans="2:6" ht="13.5" thickBot="1" x14ac:dyDescent="0.25">
      <c r="B34" s="118" t="s">
        <v>120</v>
      </c>
      <c r="C34" s="118"/>
      <c r="D34" s="118"/>
      <c r="E34" s="10">
        <v>263628</v>
      </c>
      <c r="F34" s="42">
        <v>268425</v>
      </c>
    </row>
    <row r="35" spans="2:6" x14ac:dyDescent="0.2">
      <c r="B35" s="162"/>
      <c r="C35" s="162"/>
      <c r="D35" s="162"/>
      <c r="E35" s="22"/>
      <c r="F35" s="36"/>
    </row>
    <row r="36" spans="2:6" x14ac:dyDescent="0.2">
      <c r="B36" s="113" t="s">
        <v>121</v>
      </c>
      <c r="C36" s="113"/>
      <c r="D36" s="113"/>
      <c r="E36" s="22">
        <v>73845</v>
      </c>
      <c r="F36" s="36">
        <v>76630</v>
      </c>
    </row>
    <row r="37" spans="2:6" x14ac:dyDescent="0.2">
      <c r="B37" s="113" t="s">
        <v>122</v>
      </c>
      <c r="C37" s="113"/>
      <c r="D37" s="113"/>
      <c r="E37" s="22">
        <v>1191</v>
      </c>
      <c r="F37" s="36">
        <v>1289</v>
      </c>
    </row>
    <row r="38" spans="2:6" x14ac:dyDescent="0.2">
      <c r="B38" s="113" t="s">
        <v>123</v>
      </c>
      <c r="C38" s="113"/>
      <c r="D38" s="113"/>
      <c r="E38" s="22">
        <v>7751</v>
      </c>
      <c r="F38" s="36">
        <v>9383</v>
      </c>
    </row>
    <row r="39" spans="2:6" x14ac:dyDescent="0.2">
      <c r="B39" s="113" t="s">
        <v>118</v>
      </c>
      <c r="C39" s="113"/>
      <c r="D39" s="113"/>
      <c r="E39" s="22">
        <v>32775</v>
      </c>
      <c r="F39" s="36">
        <v>36410</v>
      </c>
    </row>
    <row r="40" spans="2:6" x14ac:dyDescent="0.2">
      <c r="B40" s="113" t="s">
        <v>119</v>
      </c>
      <c r="C40" s="113"/>
      <c r="D40" s="113"/>
      <c r="E40" s="22">
        <v>98930</v>
      </c>
      <c r="F40" s="36">
        <v>97256</v>
      </c>
    </row>
    <row r="41" spans="2:6" x14ac:dyDescent="0.2">
      <c r="B41" s="114" t="s">
        <v>124</v>
      </c>
      <c r="C41" s="114"/>
      <c r="D41" s="114"/>
      <c r="E41" s="17">
        <v>133815</v>
      </c>
      <c r="F41" s="41">
        <v>142698</v>
      </c>
    </row>
    <row r="42" spans="2:6" ht="13.5" thickBot="1" x14ac:dyDescent="0.25">
      <c r="B42" s="118" t="s">
        <v>125</v>
      </c>
      <c r="C42" s="118"/>
      <c r="D42" s="118"/>
      <c r="E42" s="10">
        <v>348307</v>
      </c>
      <c r="F42" s="42">
        <v>363666</v>
      </c>
    </row>
    <row r="43" spans="2:6" x14ac:dyDescent="0.2">
      <c r="B43" s="162"/>
      <c r="C43" s="162"/>
      <c r="D43" s="162"/>
      <c r="E43" s="22"/>
      <c r="F43" s="36"/>
    </row>
    <row r="44" spans="2:6" x14ac:dyDescent="0.2">
      <c r="B44" s="163" t="s">
        <v>126</v>
      </c>
      <c r="C44" s="163"/>
      <c r="D44" s="163"/>
      <c r="E44" s="45">
        <v>1610281</v>
      </c>
      <c r="F44" s="46">
        <v>1628828</v>
      </c>
    </row>
    <row r="45" spans="2:6" x14ac:dyDescent="0.2">
      <c r="B45" s="1"/>
      <c r="C45" s="1"/>
      <c r="D45" s="1"/>
      <c r="E45" s="1"/>
      <c r="F45" s="1"/>
    </row>
    <row r="46" spans="2:6" ht="14.25" x14ac:dyDescent="0.2">
      <c r="B46" s="212" t="s">
        <v>127</v>
      </c>
      <c r="C46" s="74"/>
    </row>
  </sheetData>
  <pageMargins left="0.70866141732283472" right="0.70866141732283472" top="0.74803149606299213" bottom="0.74803149606299213" header="0.31496062992125984" footer="0.31496062992125984"/>
  <pageSetup paperSize="9" scale="84"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39"/>
  <sheetViews>
    <sheetView showGridLines="0" zoomScale="85" zoomScaleNormal="85" zoomScaleSheetLayoutView="85" workbookViewId="0"/>
  </sheetViews>
  <sheetFormatPr defaultRowHeight="12.75" x14ac:dyDescent="0.2"/>
  <cols>
    <col min="2" max="2" width="47.5703125" customWidth="1"/>
    <col min="3" max="3" width="10.7109375" customWidth="1"/>
    <col min="4" max="4" width="8.28515625" customWidth="1"/>
    <col min="5" max="6" width="15.7109375" customWidth="1"/>
  </cols>
  <sheetData>
    <row r="1" spans="2:6" x14ac:dyDescent="0.2">
      <c r="B1" s="1"/>
      <c r="C1" s="1"/>
      <c r="D1" s="1"/>
      <c r="E1" s="1"/>
      <c r="F1" s="1"/>
    </row>
    <row r="2" spans="2:6" ht="20.25" x14ac:dyDescent="0.3">
      <c r="B2" s="14" t="s">
        <v>128</v>
      </c>
      <c r="C2" s="1"/>
      <c r="D2" s="1"/>
      <c r="E2" s="1"/>
      <c r="F2" s="1"/>
    </row>
    <row r="3" spans="2:6" x14ac:dyDescent="0.2">
      <c r="B3" s="13" t="s">
        <v>1</v>
      </c>
      <c r="C3" s="1"/>
      <c r="D3" s="1"/>
      <c r="E3" s="1"/>
      <c r="F3" s="1"/>
    </row>
    <row r="4" spans="2:6" ht="13.5" thickBot="1" x14ac:dyDescent="0.25">
      <c r="B4" s="2"/>
      <c r="C4" s="1"/>
      <c r="D4" s="1"/>
      <c r="E4" s="1"/>
      <c r="F4" s="1"/>
    </row>
    <row r="5" spans="2:6" s="4" customFormat="1" ht="30" customHeight="1" thickBot="1" x14ac:dyDescent="0.25">
      <c r="B5" s="70" t="s">
        <v>71</v>
      </c>
      <c r="C5" s="210"/>
      <c r="D5" s="210"/>
      <c r="E5" s="115" t="s">
        <v>72</v>
      </c>
      <c r="F5" s="30" t="s">
        <v>73</v>
      </c>
    </row>
    <row r="6" spans="2:6" x14ac:dyDescent="0.2">
      <c r="B6" s="171" t="s">
        <v>129</v>
      </c>
      <c r="C6" s="172"/>
      <c r="D6" s="172"/>
      <c r="E6" s="173">
        <v>-4853</v>
      </c>
      <c r="F6" s="172">
        <v>-4313</v>
      </c>
    </row>
    <row r="7" spans="2:6" x14ac:dyDescent="0.2">
      <c r="B7" s="171"/>
      <c r="C7" s="172"/>
      <c r="D7" s="172"/>
      <c r="E7" s="173"/>
      <c r="F7" s="172"/>
    </row>
    <row r="8" spans="2:6" x14ac:dyDescent="0.2">
      <c r="B8" s="191" t="s">
        <v>130</v>
      </c>
      <c r="C8" s="172"/>
      <c r="D8" s="172"/>
      <c r="E8" s="173">
        <v>1916</v>
      </c>
      <c r="F8" s="172">
        <v>954</v>
      </c>
    </row>
    <row r="9" spans="2:6" x14ac:dyDescent="0.2">
      <c r="B9" s="171" t="s">
        <v>131</v>
      </c>
      <c r="C9" s="172"/>
      <c r="D9" s="172"/>
      <c r="E9" s="173">
        <v>32808</v>
      </c>
      <c r="F9" s="172">
        <v>29870</v>
      </c>
    </row>
    <row r="10" spans="2:6" x14ac:dyDescent="0.2">
      <c r="B10" s="171" t="s">
        <v>132</v>
      </c>
      <c r="C10" s="172"/>
      <c r="D10" s="172"/>
      <c r="E10" s="173">
        <v>-5301</v>
      </c>
      <c r="F10" s="172">
        <v>-3217</v>
      </c>
    </row>
    <row r="11" spans="2:6" x14ac:dyDescent="0.2">
      <c r="B11" s="171" t="s">
        <v>133</v>
      </c>
      <c r="C11" s="172"/>
      <c r="D11" s="172"/>
      <c r="E11" s="173">
        <v>1767</v>
      </c>
      <c r="F11" s="172">
        <v>947</v>
      </c>
    </row>
    <row r="12" spans="2:6" x14ac:dyDescent="0.2">
      <c r="B12" s="171" t="s">
        <v>134</v>
      </c>
      <c r="C12" s="172"/>
      <c r="D12" s="172"/>
      <c r="E12" s="173"/>
      <c r="F12" s="172"/>
    </row>
    <row r="13" spans="2:6" x14ac:dyDescent="0.2">
      <c r="B13" s="174" t="s">
        <v>135</v>
      </c>
      <c r="C13" s="172"/>
      <c r="D13" s="172"/>
      <c r="E13" s="173">
        <v>-8252</v>
      </c>
      <c r="F13" s="172">
        <v>-8132</v>
      </c>
    </row>
    <row r="14" spans="2:6" x14ac:dyDescent="0.2">
      <c r="B14" s="174" t="s">
        <v>136</v>
      </c>
      <c r="C14" s="172"/>
      <c r="D14" s="172"/>
      <c r="E14" s="173">
        <v>-9821</v>
      </c>
      <c r="F14" s="172">
        <v>11672</v>
      </c>
    </row>
    <row r="15" spans="2:6" ht="14.25" x14ac:dyDescent="0.2">
      <c r="B15" s="175" t="s">
        <v>137</v>
      </c>
      <c r="C15" s="176"/>
      <c r="D15" s="176"/>
      <c r="E15" s="177">
        <v>-7920</v>
      </c>
      <c r="F15" s="178">
        <v>-44046</v>
      </c>
    </row>
    <row r="16" spans="2:6" ht="13.5" thickBot="1" x14ac:dyDescent="0.25">
      <c r="B16" s="179" t="s">
        <v>138</v>
      </c>
      <c r="C16" s="180"/>
      <c r="D16" s="180"/>
      <c r="E16" s="181">
        <v>344</v>
      </c>
      <c r="F16" s="180">
        <v>-16265</v>
      </c>
    </row>
    <row r="17" spans="2:6" x14ac:dyDescent="0.2">
      <c r="B17" s="182"/>
      <c r="C17" s="172"/>
      <c r="D17" s="172"/>
      <c r="E17" s="173"/>
      <c r="F17" s="172"/>
    </row>
    <row r="18" spans="2:6" x14ac:dyDescent="0.2">
      <c r="B18" s="171" t="s">
        <v>139</v>
      </c>
      <c r="C18" s="172"/>
      <c r="D18" s="172"/>
      <c r="E18" s="173">
        <v>107</v>
      </c>
      <c r="F18" s="172">
        <v>42</v>
      </c>
    </row>
    <row r="19" spans="2:6" x14ac:dyDescent="0.2">
      <c r="B19" s="171" t="s">
        <v>140</v>
      </c>
      <c r="C19" s="172"/>
      <c r="D19" s="172"/>
      <c r="E19" s="173">
        <v>-200</v>
      </c>
      <c r="F19" s="172">
        <v>-264</v>
      </c>
    </row>
    <row r="20" spans="2:6" x14ac:dyDescent="0.2">
      <c r="B20" s="183" t="s">
        <v>141</v>
      </c>
      <c r="C20" s="176"/>
      <c r="D20" s="176"/>
      <c r="E20" s="177">
        <v>-2068</v>
      </c>
      <c r="F20" s="178">
        <v>-1870</v>
      </c>
    </row>
    <row r="21" spans="2:6" ht="13.5" thickBot="1" x14ac:dyDescent="0.25">
      <c r="B21" s="179" t="s">
        <v>142</v>
      </c>
      <c r="C21" s="180"/>
      <c r="D21" s="180"/>
      <c r="E21" s="181">
        <v>-1817</v>
      </c>
      <c r="F21" s="180">
        <v>-18357</v>
      </c>
    </row>
    <row r="22" spans="2:6" x14ac:dyDescent="0.2">
      <c r="B22" s="182"/>
      <c r="C22" s="172"/>
      <c r="D22" s="172"/>
      <c r="E22" s="173"/>
      <c r="F22" s="172"/>
    </row>
    <row r="23" spans="2:6" x14ac:dyDescent="0.2">
      <c r="B23" s="171" t="s">
        <v>143</v>
      </c>
      <c r="C23" s="172"/>
      <c r="D23" s="172"/>
      <c r="E23" s="173">
        <v>-25514</v>
      </c>
      <c r="F23" s="172">
        <v>-21304</v>
      </c>
    </row>
    <row r="24" spans="2:6" x14ac:dyDescent="0.2">
      <c r="B24" s="171" t="s">
        <v>144</v>
      </c>
      <c r="C24" s="172"/>
      <c r="D24" s="172"/>
      <c r="E24" s="173">
        <v>-3103</v>
      </c>
      <c r="F24" s="172">
        <v>-7735</v>
      </c>
    </row>
    <row r="25" spans="2:6" x14ac:dyDescent="0.2">
      <c r="B25" s="183" t="s">
        <v>145</v>
      </c>
      <c r="C25" s="176"/>
      <c r="D25" s="176"/>
      <c r="E25" s="177">
        <v>-24493</v>
      </c>
      <c r="F25" s="178">
        <v>-2331</v>
      </c>
    </row>
    <row r="26" spans="2:6" ht="13.5" thickBot="1" x14ac:dyDescent="0.25">
      <c r="B26" s="179" t="s">
        <v>146</v>
      </c>
      <c r="C26" s="180"/>
      <c r="D26" s="180"/>
      <c r="E26" s="181">
        <v>-53110</v>
      </c>
      <c r="F26" s="180">
        <v>-31370</v>
      </c>
    </row>
    <row r="27" spans="2:6" x14ac:dyDescent="0.2">
      <c r="B27" s="182"/>
      <c r="C27" s="172"/>
      <c r="D27" s="172"/>
      <c r="E27" s="173"/>
      <c r="F27" s="172"/>
    </row>
    <row r="28" spans="2:6" x14ac:dyDescent="0.2">
      <c r="B28" s="191" t="s">
        <v>147</v>
      </c>
      <c r="C28" s="172"/>
      <c r="D28" s="172"/>
      <c r="E28" s="173">
        <v>-5000</v>
      </c>
      <c r="F28" s="172">
        <v>20000</v>
      </c>
    </row>
    <row r="29" spans="2:6" x14ac:dyDescent="0.2">
      <c r="B29" s="191" t="s">
        <v>148</v>
      </c>
      <c r="C29" s="172"/>
      <c r="D29" s="172"/>
      <c r="E29" s="173">
        <v>-326</v>
      </c>
      <c r="F29" s="172">
        <v>-4287</v>
      </c>
    </row>
    <row r="30" spans="2:6" x14ac:dyDescent="0.2">
      <c r="B30" s="191" t="s">
        <v>149</v>
      </c>
      <c r="C30" s="172"/>
      <c r="D30" s="172"/>
      <c r="E30" s="173">
        <v>0</v>
      </c>
      <c r="F30" s="172">
        <v>144</v>
      </c>
    </row>
    <row r="31" spans="2:6" x14ac:dyDescent="0.2">
      <c r="B31" s="183" t="s">
        <v>150</v>
      </c>
      <c r="C31" s="176"/>
      <c r="D31" s="176"/>
      <c r="E31" s="177">
        <v>2171</v>
      </c>
      <c r="F31" s="178">
        <v>1235</v>
      </c>
    </row>
    <row r="32" spans="2:6" ht="13.5" thickBot="1" x14ac:dyDescent="0.25">
      <c r="B32" s="179" t="s">
        <v>151</v>
      </c>
      <c r="C32" s="180"/>
      <c r="D32" s="180"/>
      <c r="E32" s="181">
        <v>-3155</v>
      </c>
      <c r="F32" s="180">
        <v>17092</v>
      </c>
    </row>
    <row r="33" spans="2:6" x14ac:dyDescent="0.2">
      <c r="B33" s="182"/>
      <c r="C33" s="172"/>
      <c r="D33" s="172"/>
      <c r="E33" s="173"/>
      <c r="F33" s="172"/>
    </row>
    <row r="34" spans="2:6" x14ac:dyDescent="0.2">
      <c r="B34" s="184" t="s">
        <v>152</v>
      </c>
      <c r="C34" s="185"/>
      <c r="D34" s="185"/>
      <c r="E34" s="186">
        <v>-58082</v>
      </c>
      <c r="F34" s="187">
        <v>-32635</v>
      </c>
    </row>
    <row r="35" spans="2:6" x14ac:dyDescent="0.2">
      <c r="B35" s="188" t="s">
        <v>153</v>
      </c>
      <c r="C35" s="185"/>
      <c r="D35" s="185"/>
      <c r="E35" s="189">
        <v>142527</v>
      </c>
      <c r="F35" s="190">
        <v>147565</v>
      </c>
    </row>
    <row r="36" spans="2:6" x14ac:dyDescent="0.2">
      <c r="B36" s="183" t="s">
        <v>154</v>
      </c>
      <c r="C36" s="176"/>
      <c r="D36" s="176"/>
      <c r="E36" s="177">
        <v>-18</v>
      </c>
      <c r="F36" s="178">
        <v>-300</v>
      </c>
    </row>
    <row r="37" spans="2:6" ht="13.5" thickBot="1" x14ac:dyDescent="0.25">
      <c r="B37" s="179" t="s">
        <v>155</v>
      </c>
      <c r="C37" s="180"/>
      <c r="D37" s="180"/>
      <c r="E37" s="181">
        <v>84427</v>
      </c>
      <c r="F37" s="180">
        <v>114630</v>
      </c>
    </row>
    <row r="38" spans="2:6" x14ac:dyDescent="0.2">
      <c r="B38" s="50"/>
      <c r="C38" s="48"/>
    </row>
    <row r="39" spans="2:6" ht="14.25" x14ac:dyDescent="0.2">
      <c r="B39" s="3" t="s">
        <v>156</v>
      </c>
      <c r="C39" s="1"/>
      <c r="D39" s="1"/>
      <c r="E39" s="1"/>
      <c r="F39" s="1"/>
    </row>
  </sheetData>
  <pageMargins left="0.70866141732283472" right="0.70866141732283472" top="0.74803149606299213" bottom="0.74803149606299213" header="0.31496062992125984" footer="0.31496062992125984"/>
  <pageSetup paperSize="9" scale="97"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37"/>
  <sheetViews>
    <sheetView showGridLines="0" zoomScale="85" zoomScaleNormal="85" zoomScaleSheetLayoutView="100" workbookViewId="0"/>
  </sheetViews>
  <sheetFormatPr defaultRowHeight="12.75" x14ac:dyDescent="0.2"/>
  <cols>
    <col min="2" max="2" width="47.5703125" customWidth="1"/>
    <col min="3" max="8" width="10.7109375" customWidth="1"/>
    <col min="9" max="9" width="2.140625" customWidth="1"/>
    <col min="11" max="11" width="2.140625" customWidth="1"/>
    <col min="12" max="12" width="9.85546875" customWidth="1"/>
  </cols>
  <sheetData>
    <row r="1" spans="1:12" x14ac:dyDescent="0.2">
      <c r="B1" s="1"/>
      <c r="C1" s="1"/>
      <c r="D1" s="1"/>
      <c r="E1" s="1"/>
      <c r="F1" s="1"/>
      <c r="G1" s="1"/>
      <c r="H1" s="1"/>
    </row>
    <row r="2" spans="1:12" ht="20.25" x14ac:dyDescent="0.3">
      <c r="B2" s="14" t="s">
        <v>70</v>
      </c>
      <c r="C2" s="1"/>
      <c r="D2" s="1"/>
      <c r="E2" s="1"/>
      <c r="F2" s="1"/>
      <c r="G2" s="1"/>
      <c r="H2" s="1"/>
    </row>
    <row r="3" spans="1:12" x14ac:dyDescent="0.2">
      <c r="B3" s="13" t="s">
        <v>157</v>
      </c>
      <c r="C3" s="1"/>
      <c r="D3" s="1"/>
      <c r="E3" s="1"/>
      <c r="F3" s="1"/>
      <c r="G3" s="1"/>
      <c r="H3" s="1"/>
    </row>
    <row r="4" spans="1:12" ht="13.5" thickBot="1" x14ac:dyDescent="0.25">
      <c r="B4" s="2"/>
      <c r="C4" s="1"/>
      <c r="D4" s="1"/>
      <c r="E4" s="1"/>
      <c r="F4" s="1"/>
      <c r="G4" s="1"/>
      <c r="H4" s="1"/>
    </row>
    <row r="5" spans="1:12" s="4" customFormat="1" ht="24.75" customHeight="1" thickBot="1" x14ac:dyDescent="0.25">
      <c r="A5"/>
      <c r="B5" s="70" t="s">
        <v>71</v>
      </c>
      <c r="C5" s="210" t="s">
        <v>158</v>
      </c>
      <c r="D5" s="210" t="s">
        <v>4</v>
      </c>
      <c r="E5" s="210" t="s">
        <v>159</v>
      </c>
      <c r="F5" s="210" t="s">
        <v>160</v>
      </c>
      <c r="G5" s="210" t="s">
        <v>161</v>
      </c>
      <c r="H5" s="5" t="s">
        <v>3</v>
      </c>
      <c r="J5" s="103" t="s">
        <v>162</v>
      </c>
      <c r="L5" s="83" t="s">
        <v>163</v>
      </c>
    </row>
    <row r="6" spans="1:12" x14ac:dyDescent="0.2">
      <c r="B6" s="37" t="s">
        <v>9</v>
      </c>
      <c r="C6" s="38">
        <v>282488</v>
      </c>
      <c r="D6" s="38">
        <v>217155</v>
      </c>
      <c r="E6" s="38">
        <v>265225</v>
      </c>
      <c r="F6" s="38">
        <v>239331</v>
      </c>
      <c r="G6" s="38">
        <v>265618</v>
      </c>
      <c r="H6" s="39">
        <f>'2. Cons Stat of Income'!C6</f>
        <v>212711</v>
      </c>
      <c r="J6" s="40">
        <v>987329</v>
      </c>
      <c r="L6" s="84">
        <v>1006607</v>
      </c>
    </row>
    <row r="7" spans="1:12" x14ac:dyDescent="0.2">
      <c r="B7" s="31" t="s">
        <v>55</v>
      </c>
      <c r="C7" s="16">
        <v>143523</v>
      </c>
      <c r="D7" s="16">
        <v>93850</v>
      </c>
      <c r="E7" s="16">
        <v>119967</v>
      </c>
      <c r="F7" s="16">
        <v>94690</v>
      </c>
      <c r="G7" s="16">
        <v>112594</v>
      </c>
      <c r="H7" s="17">
        <f>'2. Cons Stat of Income'!C7</f>
        <v>80341</v>
      </c>
      <c r="J7" s="41">
        <v>421101</v>
      </c>
      <c r="L7" s="85">
        <v>488080</v>
      </c>
    </row>
    <row r="8" spans="1:12" ht="13.5" thickBot="1" x14ac:dyDescent="0.25">
      <c r="B8" s="8" t="s">
        <v>10</v>
      </c>
      <c r="C8" s="9">
        <v>138965</v>
      </c>
      <c r="D8" s="9">
        <v>123305</v>
      </c>
      <c r="E8" s="9">
        <v>145258</v>
      </c>
      <c r="F8" s="9">
        <v>144641</v>
      </c>
      <c r="G8" s="9">
        <v>153024</v>
      </c>
      <c r="H8" s="10">
        <f>'2. Cons Stat of Income'!C8</f>
        <v>132370</v>
      </c>
      <c r="J8" s="42">
        <v>566228</v>
      </c>
      <c r="L8" s="86">
        <v>518527</v>
      </c>
    </row>
    <row r="9" spans="1:12" x14ac:dyDescent="0.2">
      <c r="B9" s="20"/>
      <c r="C9" s="206"/>
      <c r="D9" s="206"/>
      <c r="E9" s="206"/>
      <c r="F9" s="206"/>
      <c r="G9" s="206"/>
      <c r="H9" s="56"/>
      <c r="J9" s="106"/>
      <c r="L9" s="87"/>
    </row>
    <row r="10" spans="1:12" x14ac:dyDescent="0.2">
      <c r="A10" s="71"/>
      <c r="B10" s="18" t="s">
        <v>74</v>
      </c>
      <c r="C10" s="36">
        <v>46807</v>
      </c>
      <c r="D10" s="36">
        <v>44533</v>
      </c>
      <c r="E10" s="36">
        <v>45675</v>
      </c>
      <c r="F10" s="36">
        <v>50680</v>
      </c>
      <c r="G10" s="36">
        <v>49585</v>
      </c>
      <c r="H10" s="22">
        <f>'2. Cons Stat of Income'!C10</f>
        <v>50226</v>
      </c>
      <c r="J10" s="36">
        <v>190473</v>
      </c>
      <c r="L10" s="88">
        <v>185443</v>
      </c>
    </row>
    <row r="11" spans="1:12" x14ac:dyDescent="0.2">
      <c r="B11" s="18" t="s">
        <v>75</v>
      </c>
      <c r="C11" s="36">
        <v>19939</v>
      </c>
      <c r="D11" s="36">
        <v>20626</v>
      </c>
      <c r="E11" s="36">
        <v>21107</v>
      </c>
      <c r="F11" s="36">
        <v>22571</v>
      </c>
      <c r="G11" s="36">
        <v>27222</v>
      </c>
      <c r="H11" s="22">
        <f>'2. Cons Stat of Income'!C11</f>
        <v>22429</v>
      </c>
      <c r="J11" s="36">
        <v>91526</v>
      </c>
      <c r="L11" s="88">
        <v>76694</v>
      </c>
    </row>
    <row r="12" spans="1:12" x14ac:dyDescent="0.2">
      <c r="B12" s="18" t="s">
        <v>76</v>
      </c>
      <c r="C12" s="36">
        <v>25777</v>
      </c>
      <c r="D12" s="36">
        <v>15058</v>
      </c>
      <c r="E12" s="36">
        <v>21545</v>
      </c>
      <c r="F12" s="36">
        <v>19159</v>
      </c>
      <c r="G12" s="36">
        <v>24847</v>
      </c>
      <c r="H12" s="22">
        <f>'2. Cons Stat of Income'!C12</f>
        <v>14255</v>
      </c>
      <c r="J12" s="36">
        <v>80609</v>
      </c>
      <c r="L12" s="88">
        <v>83438</v>
      </c>
    </row>
    <row r="13" spans="1:12" x14ac:dyDescent="0.2">
      <c r="B13" s="31" t="s">
        <v>77</v>
      </c>
      <c r="C13" s="41">
        <v>46239</v>
      </c>
      <c r="D13" s="41">
        <v>47401</v>
      </c>
      <c r="E13" s="41">
        <v>44179</v>
      </c>
      <c r="F13" s="41">
        <v>51278</v>
      </c>
      <c r="G13" s="41">
        <v>51868</v>
      </c>
      <c r="H13" s="17">
        <f>'2. Cons Stat of Income'!C13</f>
        <v>50313</v>
      </c>
      <c r="J13" s="41">
        <v>194726</v>
      </c>
      <c r="L13" s="85">
        <v>172352</v>
      </c>
    </row>
    <row r="14" spans="1:12" x14ac:dyDescent="0.2">
      <c r="B14" s="7" t="s">
        <v>78</v>
      </c>
      <c r="C14" s="11">
        <v>138762</v>
      </c>
      <c r="D14" s="11">
        <v>127618</v>
      </c>
      <c r="E14" s="11">
        <v>132506</v>
      </c>
      <c r="F14" s="11">
        <v>143688</v>
      </c>
      <c r="G14" s="11">
        <v>153522</v>
      </c>
      <c r="H14" s="12">
        <f>'2. Cons Stat of Income'!C14</f>
        <v>137223</v>
      </c>
      <c r="J14" s="43">
        <v>557334</v>
      </c>
      <c r="L14" s="89">
        <v>517927</v>
      </c>
    </row>
    <row r="15" spans="1:12" ht="12.75" customHeight="1" x14ac:dyDescent="0.2">
      <c r="B15" s="6"/>
      <c r="C15" s="16"/>
      <c r="D15" s="16"/>
      <c r="E15" s="16"/>
      <c r="F15" s="16"/>
      <c r="G15" s="16"/>
      <c r="H15" s="17"/>
      <c r="J15" s="41"/>
      <c r="L15" s="85"/>
    </row>
    <row r="16" spans="1:12" ht="13.5" thickBot="1" x14ac:dyDescent="0.25">
      <c r="B16" s="8" t="s">
        <v>14</v>
      </c>
      <c r="C16" s="9">
        <v>203</v>
      </c>
      <c r="D16" s="9">
        <v>-4313</v>
      </c>
      <c r="E16" s="9">
        <v>12752</v>
      </c>
      <c r="F16" s="9">
        <v>953</v>
      </c>
      <c r="G16" s="9">
        <v>-498</v>
      </c>
      <c r="H16" s="10">
        <f>'2. Cons Stat of Income'!C16</f>
        <v>-4853</v>
      </c>
      <c r="J16" s="42">
        <v>8894</v>
      </c>
      <c r="L16" s="86">
        <v>600</v>
      </c>
    </row>
    <row r="17" spans="1:12" ht="4.5" customHeight="1" x14ac:dyDescent="0.2">
      <c r="B17" s="7"/>
      <c r="C17" s="11"/>
      <c r="D17" s="11"/>
      <c r="E17" s="11"/>
      <c r="F17" s="11"/>
      <c r="G17" s="11"/>
      <c r="H17" s="12"/>
      <c r="I17" s="122"/>
      <c r="J17" s="43"/>
      <c r="K17" s="122"/>
      <c r="L17" s="89"/>
    </row>
    <row r="18" spans="1:12" x14ac:dyDescent="0.2">
      <c r="B18" s="123" t="s">
        <v>12</v>
      </c>
      <c r="C18" s="124">
        <v>41739</v>
      </c>
      <c r="D18" s="124">
        <v>25557</v>
      </c>
      <c r="E18" s="124">
        <v>43693</v>
      </c>
      <c r="F18" s="124">
        <v>33093</v>
      </c>
      <c r="G18" s="124">
        <v>38554</v>
      </c>
      <c r="H18" s="125">
        <f>H16+'4. Cons Stat of CF'!E9</f>
        <v>27955</v>
      </c>
      <c r="I18" s="126"/>
      <c r="J18" s="127">
        <v>140897</v>
      </c>
      <c r="K18" s="126"/>
      <c r="L18" s="128">
        <v>123696</v>
      </c>
    </row>
    <row r="19" spans="1:12" ht="4.5" customHeight="1" x14ac:dyDescent="0.2">
      <c r="B19" s="20"/>
      <c r="C19" s="21"/>
      <c r="D19" s="21"/>
      <c r="E19" s="21"/>
      <c r="F19" s="21"/>
      <c r="G19" s="21"/>
      <c r="H19" s="22"/>
      <c r="I19" s="122"/>
      <c r="J19" s="36"/>
      <c r="K19" s="122"/>
      <c r="L19" s="88"/>
    </row>
    <row r="20" spans="1:12" x14ac:dyDescent="0.2">
      <c r="B20" s="18" t="s">
        <v>80</v>
      </c>
      <c r="C20" s="21">
        <v>-170</v>
      </c>
      <c r="D20" s="21">
        <v>-305</v>
      </c>
      <c r="E20" s="21">
        <v>-377</v>
      </c>
      <c r="F20" s="21">
        <v>-404</v>
      </c>
      <c r="G20" s="21">
        <v>-285</v>
      </c>
      <c r="H20" s="22">
        <f>'2. Cons Stat of Income'!C18</f>
        <v>-175</v>
      </c>
      <c r="J20" s="36">
        <v>-1371</v>
      </c>
      <c r="L20" s="88">
        <v>-925</v>
      </c>
    </row>
    <row r="21" spans="1:12" x14ac:dyDescent="0.2">
      <c r="B21" s="18" t="s">
        <v>81</v>
      </c>
      <c r="C21" s="21">
        <v>-2437</v>
      </c>
      <c r="D21" s="21">
        <v>1711</v>
      </c>
      <c r="E21" s="21">
        <v>-1233</v>
      </c>
      <c r="F21" s="21">
        <v>513</v>
      </c>
      <c r="G21" s="21">
        <v>-2001</v>
      </c>
      <c r="H21" s="22">
        <f>'2. Cons Stat of Income'!C19</f>
        <v>398</v>
      </c>
      <c r="J21" s="36">
        <v>-1010</v>
      </c>
      <c r="L21" s="88">
        <v>-7343</v>
      </c>
    </row>
    <row r="22" spans="1:12" x14ac:dyDescent="0.2">
      <c r="B22" s="31" t="s">
        <v>82</v>
      </c>
      <c r="C22" s="16">
        <v>164</v>
      </c>
      <c r="D22" s="16">
        <v>327</v>
      </c>
      <c r="E22" s="16">
        <v>134</v>
      </c>
      <c r="F22" s="16">
        <v>97</v>
      </c>
      <c r="G22" s="16">
        <v>178</v>
      </c>
      <c r="H22" s="17">
        <f>'2. Cons Stat of Income'!C20</f>
        <v>125</v>
      </c>
      <c r="J22" s="41">
        <v>736</v>
      </c>
      <c r="L22" s="85">
        <v>167</v>
      </c>
    </row>
    <row r="23" spans="1:12" ht="13.5" thickBot="1" x14ac:dyDescent="0.25">
      <c r="B23" s="8" t="s">
        <v>83</v>
      </c>
      <c r="C23" s="9">
        <v>-2240</v>
      </c>
      <c r="D23" s="9">
        <v>-2580</v>
      </c>
      <c r="E23" s="9">
        <v>11276</v>
      </c>
      <c r="F23" s="9">
        <v>1159</v>
      </c>
      <c r="G23" s="9">
        <v>-2606</v>
      </c>
      <c r="H23" s="10">
        <f>'2. Cons Stat of Income'!C21</f>
        <v>-4505</v>
      </c>
      <c r="J23" s="42">
        <v>7249</v>
      </c>
      <c r="L23" s="86">
        <v>-7501</v>
      </c>
    </row>
    <row r="24" spans="1:12" x14ac:dyDescent="0.2">
      <c r="B24" s="20"/>
      <c r="C24" s="21"/>
      <c r="D24" s="21"/>
      <c r="E24" s="21"/>
      <c r="F24" s="21"/>
      <c r="G24" s="21"/>
      <c r="H24" s="22"/>
      <c r="J24" s="36"/>
      <c r="L24" s="88"/>
    </row>
    <row r="25" spans="1:12" x14ac:dyDescent="0.2">
      <c r="B25" s="31" t="s">
        <v>164</v>
      </c>
      <c r="C25" s="16">
        <v>23179</v>
      </c>
      <c r="D25" s="16">
        <v>7346</v>
      </c>
      <c r="E25" s="16">
        <v>911</v>
      </c>
      <c r="F25" s="16">
        <v>-594</v>
      </c>
      <c r="G25" s="16">
        <v>-2954</v>
      </c>
      <c r="H25" s="17">
        <f>'2. Cons Stat of Income'!C23</f>
        <v>-51</v>
      </c>
      <c r="J25" s="41">
        <v>4709</v>
      </c>
      <c r="L25" s="85">
        <v>25794</v>
      </c>
    </row>
    <row r="26" spans="1:12" ht="13.5" thickBot="1" x14ac:dyDescent="0.25">
      <c r="B26" s="8" t="s">
        <v>16</v>
      </c>
      <c r="C26" s="9">
        <v>20939</v>
      </c>
      <c r="D26" s="9">
        <v>4766</v>
      </c>
      <c r="E26" s="9">
        <v>12187</v>
      </c>
      <c r="F26" s="9">
        <v>565</v>
      </c>
      <c r="G26" s="9">
        <v>-5560</v>
      </c>
      <c r="H26" s="10">
        <f>'2. Cons Stat of Income'!C24</f>
        <v>-4556</v>
      </c>
      <c r="J26" s="42">
        <v>11958</v>
      </c>
      <c r="L26" s="86">
        <v>18293</v>
      </c>
    </row>
    <row r="27" spans="1:12" ht="13.5" thickBot="1" x14ac:dyDescent="0.25">
      <c r="B27" s="20"/>
      <c r="C27" s="21"/>
      <c r="D27" s="21"/>
      <c r="E27" s="21"/>
      <c r="F27" s="21"/>
      <c r="G27" s="21"/>
      <c r="H27" s="22"/>
      <c r="J27" s="36"/>
      <c r="L27" s="88"/>
    </row>
    <row r="28" spans="1:12" x14ac:dyDescent="0.2">
      <c r="B28" s="67" t="s">
        <v>165</v>
      </c>
      <c r="C28" s="69"/>
      <c r="D28" s="69"/>
      <c r="E28" s="69"/>
      <c r="F28" s="69"/>
      <c r="G28" s="69"/>
      <c r="H28" s="68"/>
      <c r="J28" s="102"/>
      <c r="L28" s="90"/>
    </row>
    <row r="29" spans="1:12" s="74" customFormat="1" x14ac:dyDescent="0.2">
      <c r="A29"/>
      <c r="B29" s="18" t="s">
        <v>11</v>
      </c>
      <c r="C29" s="72">
        <v>0.49</v>
      </c>
      <c r="D29" s="72">
        <v>0.56999999999999995</v>
      </c>
      <c r="E29" s="72">
        <v>0.54767926865691585</v>
      </c>
      <c r="F29" s="72">
        <v>0.6</v>
      </c>
      <c r="G29" s="72">
        <v>0.57999999999999996</v>
      </c>
      <c r="H29" s="73">
        <f>+'1. Key figures table'!C11</f>
        <v>0.62</v>
      </c>
      <c r="J29" s="107">
        <v>0.56999999999999995</v>
      </c>
      <c r="L29" s="91">
        <v>0.52</v>
      </c>
    </row>
    <row r="30" spans="1:12" s="74" customFormat="1" x14ac:dyDescent="0.2">
      <c r="B30" s="18" t="s">
        <v>13</v>
      </c>
      <c r="C30" s="107">
        <v>0.15</v>
      </c>
      <c r="D30" s="72">
        <v>0.11769012917040823</v>
      </c>
      <c r="E30" s="72">
        <v>4.8079949354680698E-2</v>
      </c>
      <c r="F30" s="72">
        <v>0.13827293580856637</v>
      </c>
      <c r="G30" s="107">
        <v>0.15</v>
      </c>
      <c r="H30" s="73">
        <f>+'1. Key figures table'!C13</f>
        <v>0.13</v>
      </c>
      <c r="I30" s="129"/>
      <c r="J30" s="107">
        <v>0.14000000000000001</v>
      </c>
      <c r="K30" s="129"/>
      <c r="L30" s="91">
        <v>0.12</v>
      </c>
    </row>
    <row r="31" spans="1:12" s="74" customFormat="1" x14ac:dyDescent="0.2">
      <c r="A31"/>
      <c r="B31" s="18" t="s">
        <v>15</v>
      </c>
      <c r="C31" s="72">
        <v>0</v>
      </c>
      <c r="D31" s="72">
        <v>-0.02</v>
      </c>
      <c r="E31" s="72">
        <v>4.8080443275113995E-2</v>
      </c>
      <c r="F31" s="72">
        <v>0</v>
      </c>
      <c r="G31" s="72">
        <v>0</v>
      </c>
      <c r="H31" s="73">
        <f>+'1. Key figures table'!C15</f>
        <v>-0.02</v>
      </c>
      <c r="J31" s="107">
        <v>0.01</v>
      </c>
      <c r="L31" s="91">
        <v>0</v>
      </c>
    </row>
    <row r="32" spans="1:12" s="71" customFormat="1" ht="13.5" thickBot="1" x14ac:dyDescent="0.25">
      <c r="A32"/>
      <c r="B32" s="57"/>
      <c r="C32" s="58"/>
      <c r="D32" s="58"/>
      <c r="E32" s="58"/>
      <c r="F32" s="58"/>
      <c r="G32" s="58"/>
      <c r="H32" s="59"/>
      <c r="J32" s="108"/>
      <c r="L32" s="92"/>
    </row>
    <row r="33" spans="2:12" x14ac:dyDescent="0.2">
      <c r="B33" s="67" t="s">
        <v>166</v>
      </c>
      <c r="C33" s="69"/>
      <c r="D33" s="69"/>
      <c r="E33" s="69"/>
      <c r="F33" s="69"/>
      <c r="G33" s="69"/>
      <c r="H33" s="68"/>
      <c r="J33" s="102"/>
      <c r="L33" s="90"/>
    </row>
    <row r="34" spans="2:12" x14ac:dyDescent="0.2">
      <c r="B34" s="51" t="s">
        <v>167</v>
      </c>
      <c r="C34" s="25">
        <v>0.09</v>
      </c>
      <c r="D34" s="25">
        <v>0.02</v>
      </c>
      <c r="E34" s="25">
        <v>0.05</v>
      </c>
      <c r="F34" s="25">
        <v>0</v>
      </c>
      <c r="G34" s="25">
        <v>-0.02</v>
      </c>
      <c r="H34" s="26">
        <f>+'1. Key figures table'!C19</f>
        <v>-0.02</v>
      </c>
      <c r="J34" s="104">
        <v>0.05</v>
      </c>
      <c r="L34" s="93">
        <v>0.08</v>
      </c>
    </row>
    <row r="35" spans="2:12" ht="15" thickBot="1" x14ac:dyDescent="0.25">
      <c r="B35" s="52" t="s">
        <v>168</v>
      </c>
      <c r="C35" s="27">
        <v>0.1</v>
      </c>
      <c r="D35" s="27">
        <v>0.03</v>
      </c>
      <c r="E35" s="27">
        <v>0.1</v>
      </c>
      <c r="F35" s="27">
        <v>0.05</v>
      </c>
      <c r="G35" s="27">
        <v>0.05</v>
      </c>
      <c r="H35" s="28">
        <f>+'1. Key figures table'!C20</f>
        <v>0.03</v>
      </c>
      <c r="J35" s="105">
        <v>0.23</v>
      </c>
      <c r="L35" s="94">
        <v>0.21</v>
      </c>
    </row>
    <row r="36" spans="2:12" x14ac:dyDescent="0.2">
      <c r="B36" s="1"/>
      <c r="C36" s="1"/>
      <c r="D36" s="1"/>
      <c r="E36" s="1"/>
      <c r="F36" s="1"/>
      <c r="G36" s="1"/>
      <c r="H36" s="1"/>
    </row>
    <row r="37" spans="2:12" x14ac:dyDescent="0.2">
      <c r="B37" s="3" t="s">
        <v>169</v>
      </c>
      <c r="C37" s="1"/>
      <c r="D37" s="1"/>
      <c r="E37" s="1"/>
      <c r="F37" s="1"/>
      <c r="G37" s="1"/>
      <c r="H37" s="1"/>
    </row>
  </sheetData>
  <pageMargins left="0.70866141732283472" right="0.70866141732283472" top="0.74803149606299213" bottom="0.74803149606299213" header="0.31496062992125984" footer="0.31496062992125984"/>
  <pageSetup paperSize="9" scale="9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H34"/>
  <sheetViews>
    <sheetView showGridLines="0" zoomScale="85" zoomScaleNormal="85" zoomScaleSheetLayoutView="100" workbookViewId="0"/>
  </sheetViews>
  <sheetFormatPr defaultRowHeight="12.75" x14ac:dyDescent="0.2"/>
  <cols>
    <col min="2" max="2" width="47.5703125" customWidth="1"/>
    <col min="3" max="8" width="11.5703125" customWidth="1"/>
  </cols>
  <sheetData>
    <row r="1" spans="2:8" x14ac:dyDescent="0.2">
      <c r="B1" s="1"/>
      <c r="C1" s="1"/>
      <c r="D1" s="1"/>
      <c r="E1" s="1"/>
      <c r="F1" s="1"/>
      <c r="G1" s="1"/>
      <c r="H1" s="1"/>
    </row>
    <row r="2" spans="2:8" ht="20.25" x14ac:dyDescent="0.3">
      <c r="B2" s="14" t="s">
        <v>93</v>
      </c>
      <c r="C2" s="1"/>
      <c r="D2" s="1"/>
      <c r="E2" s="1"/>
      <c r="F2" s="1"/>
      <c r="G2" s="1"/>
      <c r="H2" s="1"/>
    </row>
    <row r="3" spans="2:8" x14ac:dyDescent="0.2">
      <c r="B3" s="13" t="s">
        <v>157</v>
      </c>
      <c r="C3" s="1"/>
      <c r="D3" s="1"/>
      <c r="E3" s="1"/>
      <c r="F3" s="1"/>
      <c r="G3" s="1"/>
      <c r="H3" s="1"/>
    </row>
    <row r="4" spans="2:8" ht="13.5" thickBot="1" x14ac:dyDescent="0.25">
      <c r="B4" s="2"/>
      <c r="C4" s="1"/>
      <c r="D4" s="1"/>
      <c r="E4" s="1"/>
      <c r="F4" s="1"/>
      <c r="G4" s="1"/>
      <c r="H4" s="1"/>
    </row>
    <row r="5" spans="2:8" s="4" customFormat="1" ht="24.75" customHeight="1" thickBot="1" x14ac:dyDescent="0.25">
      <c r="B5" s="70" t="s">
        <v>71</v>
      </c>
      <c r="C5" s="60">
        <v>42369</v>
      </c>
      <c r="D5" s="60">
        <v>42460</v>
      </c>
      <c r="E5" s="60">
        <v>42551</v>
      </c>
      <c r="F5" s="60">
        <v>42643</v>
      </c>
      <c r="G5" s="60">
        <v>42735</v>
      </c>
      <c r="H5" s="61">
        <v>42825</v>
      </c>
    </row>
    <row r="6" spans="2:8" x14ac:dyDescent="0.2">
      <c r="B6" s="37" t="s">
        <v>170</v>
      </c>
      <c r="C6" s="38"/>
      <c r="D6" s="38"/>
      <c r="E6" s="38"/>
      <c r="F6" s="38"/>
      <c r="G6" s="38"/>
      <c r="H6" s="39"/>
    </row>
    <row r="7" spans="2:8" x14ac:dyDescent="0.2">
      <c r="B7" s="7" t="s">
        <v>171</v>
      </c>
      <c r="C7" s="11"/>
      <c r="D7" s="11"/>
      <c r="E7" s="11"/>
      <c r="F7" s="11"/>
      <c r="G7" s="11"/>
      <c r="H7" s="12"/>
    </row>
    <row r="8" spans="2:8" x14ac:dyDescent="0.2">
      <c r="B8" s="18" t="s">
        <v>96</v>
      </c>
      <c r="C8" s="21">
        <v>403437</v>
      </c>
      <c r="D8" s="21">
        <v>403529</v>
      </c>
      <c r="E8" s="21">
        <v>400412</v>
      </c>
      <c r="F8" s="21">
        <v>400770</v>
      </c>
      <c r="G8" s="21">
        <v>400318</v>
      </c>
      <c r="H8" s="22">
        <f>'3. Cons Balance Sheet'!E6</f>
        <v>423577</v>
      </c>
    </row>
    <row r="9" spans="2:8" x14ac:dyDescent="0.2">
      <c r="B9" s="18" t="s">
        <v>97</v>
      </c>
      <c r="C9" s="21">
        <v>810908</v>
      </c>
      <c r="D9" s="21">
        <v>806684</v>
      </c>
      <c r="E9" s="21">
        <v>806271</v>
      </c>
      <c r="F9" s="21">
        <v>807112</v>
      </c>
      <c r="G9" s="21">
        <v>795771</v>
      </c>
      <c r="H9" s="22">
        <f>'3. Cons Balance Sheet'!E7</f>
        <v>797955</v>
      </c>
    </row>
    <row r="10" spans="2:8" x14ac:dyDescent="0.2">
      <c r="B10" s="31" t="s">
        <v>172</v>
      </c>
      <c r="C10" s="16">
        <v>56385</v>
      </c>
      <c r="D10" s="16">
        <v>52592</v>
      </c>
      <c r="E10" s="16">
        <v>52554</v>
      </c>
      <c r="F10" s="16">
        <v>51818</v>
      </c>
      <c r="G10" s="16">
        <v>56385</v>
      </c>
      <c r="H10" s="17">
        <f>SUM('3. Cons Balance Sheet'!E8:E10)</f>
        <v>53359</v>
      </c>
    </row>
    <row r="11" spans="2:8" ht="13.5" thickBot="1" x14ac:dyDescent="0.25">
      <c r="B11" s="8" t="s">
        <v>101</v>
      </c>
      <c r="C11" s="9">
        <v>1270730</v>
      </c>
      <c r="D11" s="9">
        <v>1262805</v>
      </c>
      <c r="E11" s="9">
        <v>1259237</v>
      </c>
      <c r="F11" s="9">
        <v>1259700</v>
      </c>
      <c r="G11" s="9">
        <v>1252474</v>
      </c>
      <c r="H11" s="10">
        <f>'3. Cons Balance Sheet'!E11</f>
        <v>1274891</v>
      </c>
    </row>
    <row r="12" spans="2:8" x14ac:dyDescent="0.2">
      <c r="B12" s="20"/>
      <c r="C12" s="21"/>
      <c r="D12" s="21"/>
      <c r="E12" s="21"/>
      <c r="F12" s="21"/>
      <c r="G12" s="21"/>
      <c r="H12" s="22"/>
    </row>
    <row r="13" spans="2:8" x14ac:dyDescent="0.2">
      <c r="B13" s="20" t="s">
        <v>173</v>
      </c>
      <c r="C13" s="21"/>
      <c r="D13" s="21"/>
      <c r="E13" s="21"/>
      <c r="F13" s="21"/>
      <c r="G13" s="21"/>
      <c r="H13" s="22"/>
    </row>
    <row r="14" spans="2:8" x14ac:dyDescent="0.2">
      <c r="B14" s="18" t="s">
        <v>102</v>
      </c>
      <c r="C14" s="21">
        <v>48657</v>
      </c>
      <c r="D14" s="21">
        <v>57476</v>
      </c>
      <c r="E14" s="21">
        <v>50955</v>
      </c>
      <c r="F14" s="21">
        <v>60933</v>
      </c>
      <c r="G14" s="21">
        <v>54078</v>
      </c>
      <c r="H14" s="22">
        <f>'3. Cons Balance Sheet'!E13</f>
        <v>62556</v>
      </c>
    </row>
    <row r="15" spans="2:8" x14ac:dyDescent="0.2">
      <c r="B15" s="18" t="s">
        <v>174</v>
      </c>
      <c r="C15" s="21">
        <v>193093</v>
      </c>
      <c r="D15" s="21">
        <v>178152</v>
      </c>
      <c r="E15" s="21">
        <v>233201</v>
      </c>
      <c r="F15" s="21">
        <v>219161</v>
      </c>
      <c r="G15" s="21">
        <v>179749</v>
      </c>
      <c r="H15" s="22">
        <f>SUM('3. Cons Balance Sheet'!E14:E16)</f>
        <v>188407</v>
      </c>
    </row>
    <row r="16" spans="2:8" x14ac:dyDescent="0.2">
      <c r="B16" s="31" t="s">
        <v>106</v>
      </c>
      <c r="C16" s="16">
        <v>147565</v>
      </c>
      <c r="D16" s="16">
        <v>114630</v>
      </c>
      <c r="E16" s="16">
        <v>136391</v>
      </c>
      <c r="F16" s="16">
        <v>129262</v>
      </c>
      <c r="G16" s="16">
        <v>142527</v>
      </c>
      <c r="H16" s="17">
        <f>'3. Cons Balance Sheet'!E17</f>
        <v>84427</v>
      </c>
    </row>
    <row r="17" spans="2:8" ht="13.5" thickBot="1" x14ac:dyDescent="0.25">
      <c r="B17" s="8" t="s">
        <v>107</v>
      </c>
      <c r="C17" s="9">
        <v>389315</v>
      </c>
      <c r="D17" s="9">
        <v>350258</v>
      </c>
      <c r="E17" s="9">
        <v>420547</v>
      </c>
      <c r="F17" s="9">
        <v>409356</v>
      </c>
      <c r="G17" s="9">
        <v>376354</v>
      </c>
      <c r="H17" s="10">
        <f>'3. Cons Balance Sheet'!E18</f>
        <v>335390</v>
      </c>
    </row>
    <row r="18" spans="2:8" x14ac:dyDescent="0.2">
      <c r="B18" s="20"/>
      <c r="C18" s="21"/>
      <c r="D18" s="21"/>
      <c r="E18" s="21"/>
      <c r="F18" s="21"/>
      <c r="G18" s="21"/>
      <c r="H18" s="22"/>
    </row>
    <row r="19" spans="2:8" x14ac:dyDescent="0.2">
      <c r="B19" s="53" t="s">
        <v>108</v>
      </c>
      <c r="C19" s="62">
        <v>1660045</v>
      </c>
      <c r="D19" s="62">
        <v>1613063</v>
      </c>
      <c r="E19" s="62">
        <v>1679784</v>
      </c>
      <c r="F19" s="62">
        <v>1669056</v>
      </c>
      <c r="G19" s="62">
        <v>1628828</v>
      </c>
      <c r="H19" s="45">
        <f>'3. Cons Balance Sheet'!E20</f>
        <v>1610281</v>
      </c>
    </row>
    <row r="20" spans="2:8" x14ac:dyDescent="0.2">
      <c r="B20" s="63"/>
      <c r="C20" s="11"/>
      <c r="D20" s="11"/>
      <c r="E20" s="11"/>
      <c r="F20" s="11"/>
      <c r="G20" s="11"/>
      <c r="H20" s="12"/>
    </row>
    <row r="21" spans="2:8" x14ac:dyDescent="0.2">
      <c r="B21" s="64" t="s">
        <v>175</v>
      </c>
      <c r="C21" s="16"/>
      <c r="D21" s="16"/>
      <c r="E21" s="16"/>
      <c r="F21" s="16"/>
      <c r="G21" s="16"/>
      <c r="H21" s="17"/>
    </row>
    <row r="22" spans="2:8" ht="13.5" thickBot="1" x14ac:dyDescent="0.25">
      <c r="B22" s="8" t="s">
        <v>115</v>
      </c>
      <c r="C22" s="9">
        <v>970533</v>
      </c>
      <c r="D22" s="9">
        <v>970017</v>
      </c>
      <c r="E22" s="9">
        <v>992268</v>
      </c>
      <c r="F22" s="9">
        <v>988967</v>
      </c>
      <c r="G22" s="9">
        <v>996737</v>
      </c>
      <c r="H22" s="10">
        <f>'3. Cons Balance Sheet'!E28</f>
        <v>998346</v>
      </c>
    </row>
    <row r="23" spans="2:8" x14ac:dyDescent="0.2">
      <c r="B23" s="20"/>
      <c r="C23" s="21"/>
      <c r="D23" s="21"/>
      <c r="E23" s="21"/>
      <c r="F23" s="21"/>
      <c r="G23" s="21"/>
      <c r="H23" s="22"/>
    </row>
    <row r="24" spans="2:8" x14ac:dyDescent="0.2">
      <c r="B24" s="18" t="s">
        <v>117</v>
      </c>
      <c r="C24" s="21">
        <v>97282</v>
      </c>
      <c r="D24" s="21">
        <v>116998</v>
      </c>
      <c r="E24" s="21">
        <v>110443</v>
      </c>
      <c r="F24" s="21">
        <v>96688</v>
      </c>
      <c r="G24" s="21">
        <v>97282</v>
      </c>
      <c r="H24" s="22">
        <f>'3. Cons Balance Sheet'!E31</f>
        <v>95260</v>
      </c>
    </row>
    <row r="25" spans="2:8" x14ac:dyDescent="0.2">
      <c r="B25" s="18" t="s">
        <v>116</v>
      </c>
      <c r="C25" s="21">
        <v>48541</v>
      </c>
      <c r="D25" s="21">
        <v>64336</v>
      </c>
      <c r="E25" s="21">
        <v>77420</v>
      </c>
      <c r="F25" s="21">
        <v>47503</v>
      </c>
      <c r="G25" s="21">
        <v>9586</v>
      </c>
      <c r="H25" s="22">
        <f>+'3. Cons Balance Sheet'!E30</f>
        <v>4669</v>
      </c>
    </row>
    <row r="26" spans="2:8" x14ac:dyDescent="0.2">
      <c r="B26" s="18" t="s">
        <v>118</v>
      </c>
      <c r="C26" s="21">
        <v>67638</v>
      </c>
      <c r="D26" s="21">
        <v>62776</v>
      </c>
      <c r="E26" s="21">
        <v>65079</v>
      </c>
      <c r="F26" s="21">
        <v>62100</v>
      </c>
      <c r="G26" s="21">
        <v>90816</v>
      </c>
      <c r="H26" s="22">
        <f>'3. Cons Balance Sheet'!E32+'3. Cons Balance Sheet'!E39</f>
        <v>84691</v>
      </c>
    </row>
    <row r="27" spans="2:8" x14ac:dyDescent="0.2">
      <c r="B27" s="18" t="s">
        <v>121</v>
      </c>
      <c r="C27" s="21">
        <v>94951</v>
      </c>
      <c r="D27" s="21">
        <v>79167</v>
      </c>
      <c r="E27" s="21">
        <v>93504</v>
      </c>
      <c r="F27" s="21">
        <v>93581</v>
      </c>
      <c r="G27" s="21">
        <v>76630</v>
      </c>
      <c r="H27" s="22">
        <f>'3. Cons Balance Sheet'!E36</f>
        <v>73845</v>
      </c>
    </row>
    <row r="28" spans="2:8" x14ac:dyDescent="0.2">
      <c r="B28" s="18" t="s">
        <v>119</v>
      </c>
      <c r="C28" s="21">
        <v>186873</v>
      </c>
      <c r="D28" s="21">
        <v>183321</v>
      </c>
      <c r="E28" s="21">
        <v>188084</v>
      </c>
      <c r="F28" s="21">
        <v>205548</v>
      </c>
      <c r="G28" s="21">
        <v>204407</v>
      </c>
      <c r="H28" s="22">
        <f>'3. Cons Balance Sheet'!E33+'3. Cons Balance Sheet'!E40</f>
        <v>210713</v>
      </c>
    </row>
    <row r="29" spans="2:8" x14ac:dyDescent="0.2">
      <c r="B29" s="31" t="s">
        <v>176</v>
      </c>
      <c r="C29" s="16">
        <v>161226</v>
      </c>
      <c r="D29" s="16">
        <v>136448</v>
      </c>
      <c r="E29" s="16">
        <v>152986</v>
      </c>
      <c r="F29" s="16">
        <v>174669</v>
      </c>
      <c r="G29" s="16">
        <v>153370</v>
      </c>
      <c r="H29" s="17">
        <f>SUM('3. Cons Balance Sheet'!E38,'3. Cons Balance Sheet'!E41+'3. Cons Balance Sheet'!E37)</f>
        <v>142757</v>
      </c>
    </row>
    <row r="30" spans="2:8" ht="13.5" thickBot="1" x14ac:dyDescent="0.25">
      <c r="B30" s="8" t="s">
        <v>177</v>
      </c>
      <c r="C30" s="9">
        <v>656511</v>
      </c>
      <c r="D30" s="9">
        <v>643046</v>
      </c>
      <c r="E30" s="9">
        <v>687516</v>
      </c>
      <c r="F30" s="9">
        <v>680089</v>
      </c>
      <c r="G30" s="9">
        <v>632091</v>
      </c>
      <c r="H30" s="10">
        <f>SUM(H24:H29)</f>
        <v>611935</v>
      </c>
    </row>
    <row r="31" spans="2:8" x14ac:dyDescent="0.2">
      <c r="B31" s="20"/>
      <c r="C31" s="21"/>
      <c r="D31" s="21"/>
      <c r="E31" s="21"/>
      <c r="F31" s="21"/>
      <c r="G31" s="21"/>
      <c r="H31" s="22"/>
    </row>
    <row r="32" spans="2:8" x14ac:dyDescent="0.2">
      <c r="B32" s="53" t="s">
        <v>126</v>
      </c>
      <c r="C32" s="62">
        <v>1627044</v>
      </c>
      <c r="D32" s="62">
        <v>1613063</v>
      </c>
      <c r="E32" s="62">
        <v>1679784</v>
      </c>
      <c r="F32" s="62">
        <v>1669056</v>
      </c>
      <c r="G32" s="62">
        <v>1628828</v>
      </c>
      <c r="H32" s="45">
        <f>'3. Cons Balance Sheet'!E44</f>
        <v>1610281</v>
      </c>
    </row>
    <row r="33" spans="2:8" x14ac:dyDescent="0.2">
      <c r="B33" s="1"/>
      <c r="C33" s="1"/>
      <c r="D33" s="1"/>
      <c r="E33" s="1"/>
      <c r="F33" s="1"/>
      <c r="G33" s="1"/>
      <c r="H33" s="22"/>
    </row>
    <row r="34" spans="2:8" x14ac:dyDescent="0.2">
      <c r="B34" s="3" t="s">
        <v>178</v>
      </c>
      <c r="C34" s="119">
        <v>98278</v>
      </c>
      <c r="D34" s="119">
        <v>49630</v>
      </c>
      <c r="E34" s="119">
        <v>58391</v>
      </c>
      <c r="F34" s="119">
        <v>81262</v>
      </c>
      <c r="G34" s="119">
        <v>132527</v>
      </c>
      <c r="H34" s="120">
        <v>79047</v>
      </c>
    </row>
  </sheetData>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ignoredErrors>
    <ignoredError sqref="H10 H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L24"/>
  <sheetViews>
    <sheetView showGridLines="0" zoomScale="85" zoomScaleNormal="85" zoomScaleSheetLayoutView="70" workbookViewId="0"/>
  </sheetViews>
  <sheetFormatPr defaultRowHeight="12.75" x14ac:dyDescent="0.2"/>
  <cols>
    <col min="2" max="2" width="60.5703125" customWidth="1"/>
    <col min="3" max="8" width="10.7109375" customWidth="1"/>
    <col min="9" max="9" width="2.140625" customWidth="1"/>
    <col min="11" max="11" width="2.140625" customWidth="1"/>
  </cols>
  <sheetData>
    <row r="1" spans="2:12" x14ac:dyDescent="0.2">
      <c r="B1" s="1"/>
      <c r="C1" s="1"/>
      <c r="D1" s="1"/>
      <c r="E1" s="1"/>
      <c r="F1" s="1"/>
      <c r="G1" s="1"/>
      <c r="H1" s="1"/>
    </row>
    <row r="2" spans="2:12" ht="20.25" x14ac:dyDescent="0.3">
      <c r="B2" s="14" t="s">
        <v>128</v>
      </c>
      <c r="C2" s="1"/>
      <c r="D2" s="1"/>
      <c r="E2" s="1"/>
      <c r="F2" s="1"/>
      <c r="G2" s="1"/>
      <c r="H2" s="1"/>
    </row>
    <row r="3" spans="2:12" x14ac:dyDescent="0.2">
      <c r="B3" s="13" t="s">
        <v>157</v>
      </c>
      <c r="C3" s="1"/>
      <c r="D3" s="1"/>
      <c r="E3" s="1"/>
      <c r="F3" s="1"/>
      <c r="G3" s="1"/>
      <c r="H3" s="1"/>
    </row>
    <row r="4" spans="2:12" ht="13.5" thickBot="1" x14ac:dyDescent="0.25">
      <c r="B4" s="2"/>
      <c r="C4" s="1"/>
      <c r="D4" s="1"/>
      <c r="E4" s="1"/>
      <c r="F4" s="1"/>
      <c r="G4" s="1"/>
      <c r="H4" s="1"/>
    </row>
    <row r="5" spans="2:12" s="4" customFormat="1" ht="24.75" customHeight="1" thickBot="1" x14ac:dyDescent="0.25">
      <c r="B5" s="70" t="s">
        <v>71</v>
      </c>
      <c r="C5" s="210" t="s">
        <v>158</v>
      </c>
      <c r="D5" s="210" t="s">
        <v>4</v>
      </c>
      <c r="E5" s="210" t="s">
        <v>159</v>
      </c>
      <c r="F5" s="210" t="s">
        <v>179</v>
      </c>
      <c r="G5" s="210" t="s">
        <v>161</v>
      </c>
      <c r="H5" s="5" t="s">
        <v>3</v>
      </c>
      <c r="J5" s="103" t="s">
        <v>162</v>
      </c>
      <c r="L5" s="83" t="s">
        <v>163</v>
      </c>
    </row>
    <row r="6" spans="2:12" x14ac:dyDescent="0.2">
      <c r="B6" s="18" t="s">
        <v>129</v>
      </c>
      <c r="C6" s="36">
        <v>203</v>
      </c>
      <c r="D6" s="36">
        <v>-4313</v>
      </c>
      <c r="E6" s="36">
        <v>12752</v>
      </c>
      <c r="F6" s="36">
        <v>953</v>
      </c>
      <c r="G6" s="36">
        <v>-498</v>
      </c>
      <c r="H6" s="22">
        <f>'4. Cons Stat of CF'!E6</f>
        <v>-4853</v>
      </c>
      <c r="J6" s="109">
        <v>8894</v>
      </c>
      <c r="L6" s="99">
        <v>600</v>
      </c>
    </row>
    <row r="7" spans="2:12" x14ac:dyDescent="0.2">
      <c r="B7" s="18" t="s">
        <v>180</v>
      </c>
      <c r="C7" s="36">
        <v>278</v>
      </c>
      <c r="D7" s="36">
        <v>954</v>
      </c>
      <c r="E7" s="36">
        <v>-553</v>
      </c>
      <c r="F7" s="36">
        <v>-1960</v>
      </c>
      <c r="G7" s="36">
        <v>2794</v>
      </c>
      <c r="H7" s="22">
        <f>'4. Cons Stat of CF'!E8</f>
        <v>1916</v>
      </c>
      <c r="J7" s="44">
        <v>1235</v>
      </c>
      <c r="L7" s="100">
        <v>-2364</v>
      </c>
    </row>
    <row r="8" spans="2:12" x14ac:dyDescent="0.2">
      <c r="B8" s="18" t="s">
        <v>131</v>
      </c>
      <c r="C8" s="36">
        <v>41536</v>
      </c>
      <c r="D8" s="36">
        <v>29870</v>
      </c>
      <c r="E8" s="36">
        <v>30941</v>
      </c>
      <c r="F8" s="36">
        <v>32140</v>
      </c>
      <c r="G8" s="36">
        <v>39052</v>
      </c>
      <c r="H8" s="22">
        <f>'4. Cons Stat of CF'!E9</f>
        <v>32808</v>
      </c>
      <c r="J8" s="44">
        <v>132003</v>
      </c>
      <c r="L8" s="100">
        <v>123096</v>
      </c>
    </row>
    <row r="9" spans="2:12" x14ac:dyDescent="0.2">
      <c r="B9" s="18" t="s">
        <v>181</v>
      </c>
      <c r="C9" s="36">
        <v>-8265</v>
      </c>
      <c r="D9" s="36">
        <v>-2270</v>
      </c>
      <c r="E9" s="36">
        <v>5792</v>
      </c>
      <c r="F9" s="36">
        <v>-1606</v>
      </c>
      <c r="G9" s="36">
        <v>11008</v>
      </c>
      <c r="H9" s="22">
        <f>'4. Cons Stat of CF'!E10+'4. Cons Stat of CF'!E11</f>
        <v>-3534</v>
      </c>
      <c r="J9" s="44">
        <v>12924</v>
      </c>
      <c r="L9" s="100">
        <v>-11598</v>
      </c>
    </row>
    <row r="10" spans="2:12" ht="14.25" x14ac:dyDescent="0.2">
      <c r="B10" s="31" t="s">
        <v>182</v>
      </c>
      <c r="C10" s="16">
        <v>24580</v>
      </c>
      <c r="D10" s="16">
        <v>-40506</v>
      </c>
      <c r="E10" s="16">
        <v>-14225</v>
      </c>
      <c r="F10" s="16">
        <v>31228</v>
      </c>
      <c r="G10" s="16">
        <v>26568</v>
      </c>
      <c r="H10" s="17">
        <f>'4. Cons Stat of CF'!E13+'4. Cons Stat of CF'!E14+'4. Cons Stat of CF'!E15</f>
        <v>-25993</v>
      </c>
      <c r="J10" s="41">
        <v>3065</v>
      </c>
      <c r="L10" s="85">
        <v>13545</v>
      </c>
    </row>
    <row r="11" spans="2:12" ht="13.5" thickBot="1" x14ac:dyDescent="0.25">
      <c r="B11" s="8" t="s">
        <v>138</v>
      </c>
      <c r="C11" s="9">
        <v>58332</v>
      </c>
      <c r="D11" s="9">
        <v>-16265</v>
      </c>
      <c r="E11" s="9">
        <v>34707</v>
      </c>
      <c r="F11" s="9">
        <v>60755</v>
      </c>
      <c r="G11" s="9">
        <v>78924</v>
      </c>
      <c r="H11" s="10">
        <f>'4. Cons Stat of CF'!E16</f>
        <v>344</v>
      </c>
      <c r="J11" s="42">
        <v>158121</v>
      </c>
      <c r="L11" s="86">
        <v>123279</v>
      </c>
    </row>
    <row r="12" spans="2:12" x14ac:dyDescent="0.2">
      <c r="B12" s="20"/>
      <c r="C12" s="21"/>
      <c r="D12" s="21"/>
      <c r="E12" s="21"/>
      <c r="F12" s="21"/>
      <c r="G12" s="21"/>
      <c r="H12" s="22"/>
      <c r="J12" s="36"/>
      <c r="L12" s="88"/>
    </row>
    <row r="13" spans="2:12" x14ac:dyDescent="0.2">
      <c r="B13" s="18" t="s">
        <v>139</v>
      </c>
      <c r="C13" s="21">
        <v>112</v>
      </c>
      <c r="D13" s="21">
        <v>42</v>
      </c>
      <c r="E13" s="21">
        <v>44</v>
      </c>
      <c r="F13" s="21">
        <v>42</v>
      </c>
      <c r="G13" s="21">
        <v>57</v>
      </c>
      <c r="H13" s="22">
        <f>'4. Cons Stat of CF'!E18</f>
        <v>107</v>
      </c>
      <c r="J13" s="44">
        <v>185</v>
      </c>
      <c r="L13" s="100">
        <v>504</v>
      </c>
    </row>
    <row r="14" spans="2:12" x14ac:dyDescent="0.2">
      <c r="B14" s="18" t="s">
        <v>183</v>
      </c>
      <c r="C14" s="21">
        <v>-57</v>
      </c>
      <c r="D14" s="21">
        <v>-264</v>
      </c>
      <c r="E14" s="21">
        <v>-338</v>
      </c>
      <c r="F14" s="21">
        <v>-364</v>
      </c>
      <c r="G14" s="21">
        <v>-261</v>
      </c>
      <c r="H14" s="22">
        <f>'4. Cons Stat of CF'!E19</f>
        <v>-200</v>
      </c>
      <c r="J14" s="44">
        <v>-1227</v>
      </c>
      <c r="L14" s="100">
        <v>-958</v>
      </c>
    </row>
    <row r="15" spans="2:12" x14ac:dyDescent="0.2">
      <c r="B15" s="31" t="s">
        <v>184</v>
      </c>
      <c r="C15" s="16">
        <v>-830</v>
      </c>
      <c r="D15" s="16">
        <v>-1870</v>
      </c>
      <c r="E15" s="16">
        <v>-1151</v>
      </c>
      <c r="F15" s="16">
        <v>-6695</v>
      </c>
      <c r="G15" s="16">
        <v>-3046</v>
      </c>
      <c r="H15" s="17">
        <f>'4. Cons Stat of CF'!E20</f>
        <v>-2068</v>
      </c>
      <c r="J15" s="41">
        <v>-12762</v>
      </c>
      <c r="L15" s="85">
        <v>-4050</v>
      </c>
    </row>
    <row r="16" spans="2:12" ht="13.5" thickBot="1" x14ac:dyDescent="0.25">
      <c r="B16" s="8" t="s">
        <v>142</v>
      </c>
      <c r="C16" s="9">
        <v>57557</v>
      </c>
      <c r="D16" s="9">
        <v>-18357</v>
      </c>
      <c r="E16" s="9">
        <v>33262</v>
      </c>
      <c r="F16" s="9">
        <v>53738</v>
      </c>
      <c r="G16" s="9">
        <v>75674</v>
      </c>
      <c r="H16" s="10">
        <f>'4. Cons Stat of CF'!E21</f>
        <v>-1817</v>
      </c>
      <c r="J16" s="42">
        <v>144317</v>
      </c>
      <c r="L16" s="86">
        <v>118775</v>
      </c>
    </row>
    <row r="17" spans="2:12" x14ac:dyDescent="0.2">
      <c r="B17" s="31"/>
      <c r="C17" s="16"/>
      <c r="D17" s="16"/>
      <c r="E17" s="16"/>
      <c r="F17" s="16"/>
      <c r="G17" s="16"/>
      <c r="H17" s="17"/>
      <c r="J17" s="41"/>
      <c r="L17" s="85"/>
    </row>
    <row r="18" spans="2:12" ht="13.5" thickBot="1" x14ac:dyDescent="0.25">
      <c r="B18" s="8" t="s">
        <v>146</v>
      </c>
      <c r="C18" s="9">
        <v>-55020</v>
      </c>
      <c r="D18" s="9">
        <v>-31370</v>
      </c>
      <c r="E18" s="9">
        <v>-30156</v>
      </c>
      <c r="F18" s="9">
        <v>-31848</v>
      </c>
      <c r="G18" s="9">
        <v>-26352</v>
      </c>
      <c r="H18" s="10">
        <f>'4. Cons Stat of CF'!E26</f>
        <v>-53110</v>
      </c>
      <c r="J18" s="42">
        <v>-119726</v>
      </c>
      <c r="L18" s="86">
        <v>-154215</v>
      </c>
    </row>
    <row r="19" spans="2:12" x14ac:dyDescent="0.2">
      <c r="B19" s="31"/>
      <c r="C19" s="16"/>
      <c r="D19" s="16"/>
      <c r="E19" s="16"/>
      <c r="F19" s="16"/>
      <c r="G19" s="16"/>
      <c r="H19" s="17"/>
      <c r="J19" s="41"/>
      <c r="L19" s="85"/>
    </row>
    <row r="20" spans="2:12" ht="13.5" thickBot="1" x14ac:dyDescent="0.25">
      <c r="B20" s="8" t="s">
        <v>151</v>
      </c>
      <c r="C20" s="9">
        <v>19484</v>
      </c>
      <c r="D20" s="9">
        <v>17092</v>
      </c>
      <c r="E20" s="9">
        <v>19162</v>
      </c>
      <c r="F20" s="9">
        <v>-28854</v>
      </c>
      <c r="G20" s="9">
        <v>-36884</v>
      </c>
      <c r="H20" s="10">
        <f>'4. Cons Stat of CF'!E32</f>
        <v>-3155</v>
      </c>
      <c r="J20" s="42">
        <v>-29484</v>
      </c>
      <c r="L20" s="86">
        <v>29271</v>
      </c>
    </row>
    <row r="21" spans="2:12" x14ac:dyDescent="0.2">
      <c r="B21" s="31"/>
      <c r="C21" s="16"/>
      <c r="D21" s="16"/>
      <c r="E21" s="16"/>
      <c r="F21" s="16"/>
      <c r="G21" s="16"/>
      <c r="H21" s="17"/>
      <c r="J21" s="41"/>
      <c r="L21" s="85"/>
    </row>
    <row r="22" spans="2:12" ht="13.5" thickBot="1" x14ac:dyDescent="0.25">
      <c r="B22" s="8" t="s">
        <v>185</v>
      </c>
      <c r="C22" s="9">
        <v>22021</v>
      </c>
      <c r="D22" s="9">
        <v>-32635</v>
      </c>
      <c r="E22" s="9">
        <v>22268</v>
      </c>
      <c r="F22" s="9">
        <v>-6964</v>
      </c>
      <c r="G22" s="9">
        <v>12438</v>
      </c>
      <c r="H22" s="10">
        <f>'4. Cons Stat of CF'!E34</f>
        <v>-58082</v>
      </c>
      <c r="J22" s="42">
        <v>-4893</v>
      </c>
      <c r="L22" s="86">
        <v>-6169</v>
      </c>
    </row>
    <row r="23" spans="2:12" x14ac:dyDescent="0.2">
      <c r="B23" s="1"/>
      <c r="C23" s="1"/>
      <c r="D23" s="1"/>
      <c r="E23" s="1"/>
      <c r="F23" s="1"/>
      <c r="G23" s="1"/>
      <c r="H23" s="1"/>
      <c r="I23" s="1"/>
      <c r="J23" s="1"/>
      <c r="K23" s="1"/>
      <c r="L23" s="1"/>
    </row>
    <row r="24" spans="2:12" ht="14.25" x14ac:dyDescent="0.2">
      <c r="B24" s="3" t="s">
        <v>186</v>
      </c>
      <c r="C24" s="98"/>
      <c r="D24" s="98"/>
      <c r="E24" s="98"/>
      <c r="F24" s="98"/>
      <c r="G24" s="98"/>
      <c r="H24" s="1"/>
      <c r="I24" s="1"/>
      <c r="J24" s="1"/>
      <c r="K24" s="1"/>
      <c r="L24" s="1"/>
    </row>
  </sheetData>
  <pageMargins left="0.70866141732283472" right="0.70866141732283472" top="0.74803149606299213" bottom="0.74803149606299213" header="0.31496062992125984" footer="0.31496062992125984"/>
  <pageSetup paperSize="9" scale="90"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DE1B12E7C7A14EA8A8DB861DCC2B67" ma:contentTypeVersion="2" ma:contentTypeDescription="Create a new document." ma:contentTypeScope="" ma:versionID="a0e4d60606e64164b00a3adc6930ee1c">
  <xsd:schema xmlns:xsd="http://www.w3.org/2001/XMLSchema" xmlns:xs="http://www.w3.org/2001/XMLSchema" xmlns:p="http://schemas.microsoft.com/office/2006/metadata/properties" xmlns:ns2="1e77aff3-56fb-459a-8532-f6248deba525" targetNamespace="http://schemas.microsoft.com/office/2006/metadata/properties" ma:root="true" ma:fieldsID="9ee8b9f181d6a33a4229fcc2fa4de238" ns2:_="">
    <xsd:import namespace="1e77aff3-56fb-459a-8532-f6248deba52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77aff3-56fb-459a-8532-f6248deba52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DAA978-9335-40F9-B58A-E9D97B737C10}">
  <ds:schemaRefs>
    <ds:schemaRef ds:uri="http://schemas.microsoft.com/sharepoint/v3/contenttype/forms"/>
  </ds:schemaRefs>
</ds:datastoreItem>
</file>

<file path=customXml/itemProps2.xml><?xml version="1.0" encoding="utf-8"?>
<ds:datastoreItem xmlns:ds="http://schemas.openxmlformats.org/officeDocument/2006/customXml" ds:itemID="{B43B9566-2926-4769-AFA9-E956B6987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77aff3-56fb-459a-8532-f6248deba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A58EE3-5D24-433F-BBCE-F07CEA8EDB69}">
  <ds:schemaRefs>
    <ds:schemaRef ds:uri="http://purl.org/dc/elements/1.1/"/>
    <ds:schemaRef ds:uri="1e77aff3-56fb-459a-8532-f6248deba525"/>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vt:lpstr>
      <vt:lpstr>1. Key figures table</vt:lpstr>
      <vt:lpstr>2. Cons Stat of Income</vt:lpstr>
      <vt:lpstr>3. Cons Balance Sheet</vt:lpstr>
      <vt:lpstr>4. Cons Stat of CF</vt:lpstr>
      <vt:lpstr>5. Stat of Income (Q)</vt:lpstr>
      <vt:lpstr>6. Balance Sheet (Q)</vt:lpstr>
      <vt:lpstr>7. CF (Q)</vt:lpstr>
      <vt:lpstr>'3. Cons Balance Sheet'!Consolidated_condensed_balance_sheet</vt:lpstr>
      <vt:lpstr>Consolidated_condensed_BS</vt:lpstr>
      <vt:lpstr>'2. Cons Stat of Income'!Consolidated_condensed_statement_of_income</vt:lpstr>
      <vt:lpstr>'5. Stat of Income (Q)'!Consolidated_condensed_statement_of_income</vt:lpstr>
      <vt:lpstr>'6. Balance Sheet (Q)'!Consolidated_condensed_statement_of_income</vt:lpstr>
      <vt:lpstr>'4. Cons Stat of CF'!Consolidated_condensed_statements_of_cash_flows</vt:lpstr>
      <vt:lpstr>'7. CF (Q)'!Consolidated_condensed_statements_of_cash_flows</vt:lpstr>
      <vt:lpstr>'1. Key figures table'!Key_figures</vt:lpstr>
      <vt:lpstr>'1. Key figures table'!Print_Area</vt:lpstr>
      <vt:lpstr>'2. Cons Stat of Income'!Print_Area</vt:lpstr>
      <vt:lpstr>'3. Cons Balance Sheet'!Print_Area</vt:lpstr>
      <vt:lpstr>'4. Cons Stat of CF'!Print_Area</vt:lpstr>
      <vt:lpstr>'5. Stat of Income (Q)'!Print_Area</vt:lpstr>
      <vt:lpstr>'6. Balance Sheet (Q)'!Print_Area</vt:lpstr>
      <vt:lpstr>'7. CF (Q)'!Print_Area</vt:lpstr>
      <vt:lpstr>Cover!Print_Area</vt:lpstr>
      <vt:lpstr>'1. Key figures table'!Print_Titles</vt:lpstr>
      <vt:lpstr>'2. Cons Stat of Income'!Table_1Income</vt:lpstr>
      <vt:lpstr>'3. Cons Balance Sheet'!Table_1Income</vt:lpstr>
      <vt:lpstr>'4. Cons Stat of CF'!Table_1Income</vt:lpstr>
      <vt:lpstr>'5. Stat of Income (Q)'!Table_1Income</vt:lpstr>
      <vt:lpstr>'6. Balance Sheet (Q)'!Table_1Income</vt:lpstr>
      <vt:lpstr>'7. CF (Q)'!Table_1Income</vt:lpstr>
    </vt:vector>
  </TitlesOfParts>
  <Manager/>
  <Company>Tangelo Software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Bisera Grubesic</dc:creator>
  <cp:keywords/>
  <dc:description/>
  <cp:lastModifiedBy>Bisera Grubesic</cp:lastModifiedBy>
  <cp:revision/>
  <cp:lastPrinted>2017-04-18T18:36:21Z</cp:lastPrinted>
  <dcterms:created xsi:type="dcterms:W3CDTF">2014-01-10T15:24:48Z</dcterms:created>
  <dcterms:modified xsi:type="dcterms:W3CDTF">2017-04-18T18:36:50Z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1. ExcelTables_WEBSITE_Q3 2015.xlsx</vt:lpwstr>
  </property>
  <property fmtid="{D5CDD505-2E9C-101B-9397-08002B2CF9AE}" pid="3" name="ContentTypeId">
    <vt:lpwstr>0x01010066DE1B12E7C7A14EA8A8DB861DCC2B67</vt:lpwstr>
  </property>
  <property fmtid="{D5CDD505-2E9C-101B-9397-08002B2CF9AE}" pid="4" name="Order">
    <vt:r8>100</vt:r8>
  </property>
</Properties>
</file>