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18195" windowHeight="11760" tabRatio="916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Sheet'!$B$5:$F$51</definedName>
    <definedName name="Consolidated_condensed_BS">'6. Balance Sheet (Q)'!$B$5:$H$33</definedName>
    <definedName name="Consolidated_condensed_statement_of_income" localSheetId="2">'2. Cons Stat of Income'!$B$5:$F$35</definedName>
    <definedName name="Consolidated_condensed_statement_of_income" localSheetId="5">'5. Stat of Income (Q)'!$B$5:$H$32</definedName>
    <definedName name="Consolidated_condensed_statement_of_income" localSheetId="6">'6. Balance Sheet (Q)'!$B$5:$H$19</definedName>
    <definedName name="Consolidated_condensed_statements_of_cash_flows" localSheetId="4">'4. Cons Stat of CF'!$B$5:$H$36</definedName>
    <definedName name="Consolidated_condensed_statements_of_cash_flows" localSheetId="7">'7. CF (Q)'!$B$5:$H$22</definedName>
    <definedName name="FX_rate">#REF!</definedName>
    <definedName name="Key_figures" localSheetId="1">'1. Key figures table'!$B$5:$E$20</definedName>
    <definedName name="_xlnm.Print_Area" localSheetId="1">'1. Key figures table'!$B$2:$E$35</definedName>
    <definedName name="_xlnm.Print_Area" localSheetId="2">'2. Cons Stat of Income'!$B$2:$F$36</definedName>
    <definedName name="_xlnm.Print_Area" localSheetId="3">'3. Cons Balance Sheet'!$B$2:$F$52</definedName>
    <definedName name="_xlnm.Print_Area" localSheetId="4">'4. Cons Stat of CF'!$B$2:$H$38</definedName>
    <definedName name="_xlnm.Print_Area" localSheetId="5">'5. Stat of Income (Q)'!$B$2:$J$34</definedName>
    <definedName name="_xlnm.Print_Area" localSheetId="6">'6. Balance Sheet (Q)'!$B$2:$H$35</definedName>
    <definedName name="_xlnm.Print_Area" localSheetId="7">'7. CF (Q)'!$B$2:$H$23</definedName>
    <definedName name="_xlnm.Print_Area" localSheetId="0">Cover!$B$2:$R$44</definedName>
    <definedName name="Table_1Income" localSheetId="1">'1. Key figures table'!#REF!</definedName>
    <definedName name="Table_1Income" localSheetId="2">'2. Cons Stat of Income'!$B$5:$F$35</definedName>
    <definedName name="Table_1Income" localSheetId="3">'3. Cons Balance Sheet'!$B$5:$F$51</definedName>
    <definedName name="Table_1Income" localSheetId="4">'4. Cons Stat of CF'!$B$5:$H$36</definedName>
    <definedName name="Table_1Income" localSheetId="5">'5. Stat of Income (Q)'!$B$5:$H$32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H22" i="13" l="1"/>
  <c r="H20" i="13"/>
  <c r="H18" i="13"/>
  <c r="H16" i="13"/>
  <c r="H15" i="13"/>
  <c r="H14" i="13"/>
  <c r="H13" i="13"/>
  <c r="H11" i="13"/>
  <c r="H10" i="13"/>
  <c r="H9" i="13"/>
  <c r="H8" i="13"/>
  <c r="H7" i="13"/>
  <c r="H6" i="13"/>
  <c r="H33" i="12"/>
  <c r="H31" i="12"/>
  <c r="H30" i="12"/>
  <c r="H29" i="12"/>
  <c r="H28" i="12"/>
  <c r="H27" i="12"/>
  <c r="H26" i="12"/>
  <c r="H25" i="12"/>
  <c r="H24" i="12"/>
  <c r="H22" i="12"/>
  <c r="H19" i="12"/>
  <c r="H17" i="12"/>
  <c r="H15" i="12"/>
  <c r="H16" i="12"/>
  <c r="H14" i="12"/>
  <c r="H11" i="12"/>
  <c r="H10" i="12"/>
  <c r="H9" i="12"/>
  <c r="H8" i="12"/>
  <c r="H32" i="11"/>
  <c r="H31" i="11"/>
  <c r="H28" i="11"/>
  <c r="H27" i="11"/>
  <c r="H24" i="11"/>
  <c r="H23" i="11"/>
  <c r="H21" i="11"/>
  <c r="H20" i="11"/>
  <c r="H19" i="11"/>
  <c r="H18" i="11"/>
  <c r="H16" i="11"/>
  <c r="H14" i="11"/>
  <c r="H13" i="11"/>
  <c r="H12" i="11"/>
  <c r="H11" i="11"/>
  <c r="H10" i="11"/>
  <c r="H8" i="11"/>
  <c r="H7" i="11"/>
  <c r="H6" i="11"/>
</calcChain>
</file>

<file path=xl/sharedStrings.xml><?xml version="1.0" encoding="utf-8"?>
<sst xmlns="http://schemas.openxmlformats.org/spreadsheetml/2006/main" count="217" uniqueCount="143">
  <si>
    <t>(€ in thousands)</t>
  </si>
  <si>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</si>
  <si>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</si>
  <si>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</si>
  <si>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</si>
  <si>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</si>
  <si>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</si>
  <si>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</si>
  <si>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</si>
  <si>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Income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</si>
  <si>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</si>
  <si>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</si>
  <si>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</si>
  <si>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Operating margin</t>
  </si>
  <si>
    <t>Automotive</t>
  </si>
  <si>
    <t>Licensing</t>
  </si>
  <si>
    <t>Cost of Sales</t>
  </si>
  <si>
    <t>Diluted EPS</t>
  </si>
  <si>
    <t>Q4 '12</t>
  </si>
  <si>
    <t>Q1 '13</t>
  </si>
  <si>
    <t>Q2 '13</t>
  </si>
  <si>
    <t>Q3 '13</t>
  </si>
  <si>
    <t>Q4 '13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</si>
  <si>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</si>
  <si>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</si>
  <si>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</si>
  <si>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</si>
  <si>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</si>
  <si>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</si>
  <si>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</si>
  <si>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</si>
  <si>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</si>
  <si>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</si>
  <si>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</si>
  <si>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</si>
  <si>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</si>
  <si>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</si>
  <si>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</si>
  <si>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</si>
  <si>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</si>
  <si>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</si>
  <si>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</si>
  <si>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</si>
  <si>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</si>
  <si>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</si>
  <si>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</si>
  <si>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</si>
  <si>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</si>
  <si>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</si>
  <si>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</si>
  <si>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</si>
  <si>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</si>
  <si>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</si>
  <si>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</si>
  <si>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</si>
  <si>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</si>
  <si>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</si>
  <si>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</si>
  <si>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EQUITY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</si>
  <si>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</si>
  <si>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</si>
  <si>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</si>
  <si>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</si>
  <si>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</si>
  <si>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</si>
  <si>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</si>
  <si>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</si>
  <si>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</si>
  <si>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</si>
  <si>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</si>
  <si>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NON-CURRENT LIABILITIES</t>
  </si>
  <si>
    <t>TOTAL NON-CURRENT LIABILITIES</t>
  </si>
  <si>
    <t>CURRENT LIABILITIES</t>
  </si>
  <si>
    <t>Trade payables</t>
  </si>
  <si>
    <t>Tax and social security</t>
  </si>
  <si>
    <t>Other liabilities and accruals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</si>
  <si>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</si>
  <si>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</si>
  <si>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</si>
  <si>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</si>
  <si>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</si>
  <si>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</si>
  <si>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</si>
  <si>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</si>
  <si>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</si>
  <si>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</si>
  <si>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</si>
  <si>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Interest paid</t>
  </si>
  <si>
    <t>CASH FLOWS FROM OPERATING ACTIVITIES</t>
  </si>
  <si>
    <t>CASH GENERATED FROM OPERATIONS</t>
  </si>
  <si>
    <t>Investments in intangible assets</t>
  </si>
  <si>
    <t>Investments in property, plant and equipment</t>
  </si>
  <si>
    <t>Dividend received</t>
  </si>
  <si>
    <t>Repayment of borrowings</t>
  </si>
  <si>
    <t>Dividends paid</t>
  </si>
  <si>
    <t>Proceeds on issue of ordinary shares</t>
  </si>
  <si>
    <t>Cash and cash equivalents at beginning of period</t>
  </si>
  <si>
    <t>CASH AND CASH EQUIVALENTS AT THE END OF PERIOD</t>
  </si>
  <si>
    <t>Last six quarters</t>
  </si>
  <si>
    <t>Other non-current assets</t>
  </si>
  <si>
    <t>Receivables, prepayments &amp; derivatives</t>
  </si>
  <si>
    <t>Non-current borrowings</t>
  </si>
  <si>
    <t>Current borrowings</t>
  </si>
  <si>
    <t>Other liabilities</t>
  </si>
  <si>
    <t>TOTAL LIABILITIES</t>
  </si>
  <si>
    <t>Other</t>
  </si>
  <si>
    <t>Changes in working capital</t>
  </si>
  <si>
    <r>
      <t xml:space="preserve">DATA PER SHARE </t>
    </r>
    <r>
      <rPr>
        <sz val="10"/>
        <rFont val="Arial"/>
        <family val="2"/>
      </rPr>
      <t xml:space="preserve">(in €) </t>
    </r>
  </si>
  <si>
    <t>EPS - diluted</t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</si>
  <si>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</si>
  <si>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</si>
  <si>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</si>
  <si>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</si>
  <si>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</si>
  <si>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¹Earnings per share adjusted for acquisition-related amortisation &amp; gain on a post-tax basis.</t>
  </si>
  <si>
    <r>
      <t>Adjusted EPS - diluted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</si>
  <si>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share adjusted for acquisition-related amortisation &amp; gain on a post-tax basis.</t>
    </r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</si>
  <si>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</si>
  <si>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</si>
  <si>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</si>
  <si>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CASH FLOWS FROM INVESTING ACTIVITIES</t>
  </si>
  <si>
    <t>CASH FLOWS FROM FINANCING ACTIVITIES</t>
  </si>
  <si>
    <t>Q1 '14</t>
  </si>
  <si>
    <t>Telematics</t>
  </si>
  <si>
    <t>First quarter 2014</t>
  </si>
  <si>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>Change percentages are based on non-rounded figures.</t>
    </r>
  </si>
  <si>
    <r>
      <t>REVENUE</t>
    </r>
    <r>
      <rPr>
        <vertAlign val="superscript"/>
        <sz val="10"/>
        <rFont val="Arial"/>
        <family val="2"/>
      </rPr>
      <t>2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</si>
  <si>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Segment revenue breakdown reflects TomTom’s new reporting structure as announced on 28 March 2014.</t>
    </r>
  </si>
  <si>
    <r>
      <t>y.o.y. change</t>
    </r>
    <r>
      <rPr>
        <b/>
        <vertAlign val="superscript"/>
        <sz val="10"/>
        <rFont val="Arial"/>
        <family val="2"/>
      </rPr>
      <t>3</t>
    </r>
  </si>
  <si>
    <t>First quarter 2014 and year end 2013</t>
  </si>
  <si>
    <t>Corporate income taxes (paid)/received</t>
  </si>
  <si>
    <t>(€ in millions, unless stated otherwise)</t>
  </si>
  <si>
    <t>y.o.y. change</t>
  </si>
  <si>
    <t>Hardware revenue</t>
  </si>
  <si>
    <t>Subscription revenue</t>
  </si>
  <si>
    <t>Total Telematics revenue</t>
  </si>
  <si>
    <t>FY '13</t>
  </si>
  <si>
    <t>WEBFLEET subscriber installed base (#)</t>
  </si>
  <si>
    <t>Monthly ARPU (€)</t>
  </si>
  <si>
    <t>Income tax income/(expense)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</si>
  <si>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</si>
  <si>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</si>
  <si>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Net (decrease)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</si>
</sst>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</borders>
  <cellStyleXfs count="39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left" indent="1"/>
    </xf>
    <xf numFmtId="0" fontId="0" fillId="0" borderId="0" xfId="0" applyAlignment="1">
      <alignment vertical="top"/>
    </xf>
    <xf numFmtId="3" fontId="4" fillId="2" borderId="2" xfId="0" applyNumberFormat="1" applyFont="1" applyFill="1" applyBorder="1" applyAlignment="1">
      <alignment horizontal="right" vertical="top"/>
    </xf>
    <xf numFmtId="3" fontId="4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4" fillId="2" borderId="0" xfId="0" applyFont="1" applyFill="1" applyBorder="1"/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9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4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3" fontId="0" fillId="2" borderId="4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0" fontId="4" fillId="2" borderId="2" xfId="0" applyFont="1" applyFill="1" applyBorder="1" applyAlignment="1">
      <alignment vertical="top"/>
    </xf>
    <xf numFmtId="3" fontId="0" fillId="0" borderId="0" xfId="0" applyNumberFormat="1" applyFont="1" applyFill="1" applyAlignment="1">
      <alignment horizontal="right"/>
    </xf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 vertical="top"/>
    </xf>
    <xf numFmtId="165" fontId="4" fillId="0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/>
    </xf>
    <xf numFmtId="3" fontId="4" fillId="3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2" borderId="0" xfId="0" applyNumberFormat="1" applyFont="1" applyFill="1" applyBorder="1" applyAlignment="1">
      <alignment horizontal="left"/>
    </xf>
    <xf numFmtId="9" fontId="0" fillId="3" borderId="0" xfId="37" applyFont="1" applyFill="1" applyAlignment="1">
      <alignment horizontal="right"/>
    </xf>
    <xf numFmtId="0" fontId="6" fillId="2" borderId="0" xfId="0" applyFont="1" applyFill="1" applyAlignment="1">
      <alignment horizontal="left" indent="1"/>
    </xf>
    <xf numFmtId="9" fontId="6" fillId="2" borderId="0" xfId="37" applyFont="1" applyFill="1" applyAlignment="1">
      <alignment horizontal="right"/>
    </xf>
    <xf numFmtId="9" fontId="6" fillId="3" borderId="0" xfId="37" applyFont="1" applyFill="1" applyAlignment="1">
      <alignment horizontal="right"/>
    </xf>
    <xf numFmtId="166" fontId="4" fillId="0" borderId="2" xfId="0" applyNumberFormat="1" applyFont="1" applyFill="1" applyBorder="1" applyAlignment="1">
      <alignment horizontal="right" vertical="top"/>
    </xf>
    <xf numFmtId="166" fontId="4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3" fontId="0" fillId="3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9" fontId="2" fillId="2" borderId="3" xfId="37" applyFont="1" applyFill="1" applyBorder="1" applyAlignment="1">
      <alignment horizontal="right"/>
    </xf>
    <xf numFmtId="9" fontId="2" fillId="2" borderId="0" xfId="37" applyFont="1" applyFill="1" applyBorder="1" applyAlignment="1">
      <alignment horizontal="right"/>
    </xf>
    <xf numFmtId="0" fontId="4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6" fillId="0" borderId="0" xfId="0" applyFont="1"/>
    <xf numFmtId="9" fontId="2" fillId="2" borderId="0" xfId="37" applyFont="1" applyFill="1" applyAlignment="1">
      <alignment horizontal="right"/>
    </xf>
    <xf numFmtId="9" fontId="2" fillId="3" borderId="0" xfId="37" applyFont="1" applyFill="1" applyAlignment="1">
      <alignment horizontal="right"/>
    </xf>
    <xf numFmtId="0" fontId="0" fillId="0" borderId="0" xfId="0" applyFont="1"/>
    <xf numFmtId="0" fontId="6" fillId="2" borderId="0" xfId="0" applyFont="1" applyFill="1" applyBorder="1"/>
    <xf numFmtId="9" fontId="6" fillId="2" borderId="0" xfId="37" applyFont="1" applyFill="1" applyBorder="1" applyAlignment="1">
      <alignment horizontal="right"/>
    </xf>
    <xf numFmtId="9" fontId="6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4" fillId="4" borderId="2" xfId="0" applyNumberFormat="1" applyFont="1" applyFill="1" applyBorder="1" applyAlignment="1">
      <alignment horizontal="right" vertical="top"/>
    </xf>
    <xf numFmtId="3" fontId="4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2" fillId="4" borderId="0" xfId="37" applyFont="1" applyFill="1" applyAlignment="1">
      <alignment horizontal="right"/>
    </xf>
    <xf numFmtId="9" fontId="6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4" fillId="0" borderId="0" xfId="0" applyFont="1"/>
    <xf numFmtId="9" fontId="0" fillId="0" borderId="0" xfId="37" applyFont="1"/>
    <xf numFmtId="3" fontId="0" fillId="2" borderId="0" xfId="0" applyNumberFormat="1" applyFill="1"/>
    <xf numFmtId="0" fontId="10" fillId="0" borderId="0" xfId="0" applyFont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</cellXfs>
  <cellStyles count="39"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Hyperlink 2" xfId="20"/>
    <cellStyle name="imabs" xfId="21"/>
    <cellStyle name="imabs 2" xfId="22"/>
    <cellStyle name="imabs_Equity current period vs prev period" xfId="23"/>
    <cellStyle name="Normal" xfId="0" builtinId="0"/>
    <cellStyle name="Normal 2" xfId="24"/>
    <cellStyle name="Normal 2 7" xfId="25"/>
    <cellStyle name="Normal 2 8" xfId="26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Q1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'14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345227</xdr:colOff>
      <xdr:row>1</xdr:row>
      <xdr:rowOff>128868</xdr:rowOff>
    </xdr:from>
    <xdr:to>
      <xdr:col>4</xdr:col>
      <xdr:colOff>699932</xdr:colOff>
      <xdr:row>2</xdr:row>
      <xdr:rowOff>64349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86" y="285750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382046</xdr:colOff>
      <xdr:row>1</xdr:row>
      <xdr:rowOff>81644</xdr:rowOff>
    </xdr:from>
    <xdr:to>
      <xdr:col>9</xdr:col>
      <xdr:colOff>587072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0725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663982</xdr:colOff>
      <xdr:row>2</xdr:row>
      <xdr:rowOff>32506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70" zoomScaleNormal="70" zoomScaleSheetLayoutView="85" workbookViewId="0"/>
  </sheetViews>
  <sheetFormatPr defaultRowHeight="12.75" x14ac:dyDescent="0.2"/>
  <sheetData>
    <row r="28" spans="3:17" x14ac:dyDescent="0.2">
      <c r="C28" s="17"/>
    </row>
    <row r="29" spans="3:17" ht="12.75" customHeight="1" x14ac:dyDescent="0.2"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</row>
    <row r="30" spans="3:17" x14ac:dyDescent="0.2"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</row>
    <row r="31" spans="3:17" x14ac:dyDescent="0.2"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</row>
    <row r="32" spans="3:17" x14ac:dyDescent="0.2"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</row>
    <row r="33" spans="3:17" x14ac:dyDescent="0.2"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</row>
    <row r="34" spans="3:17" x14ac:dyDescent="0.2"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</row>
    <row r="35" spans="3:17" x14ac:dyDescent="0.2"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</row>
    <row r="36" spans="3:17" x14ac:dyDescent="0.2"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</row>
    <row r="37" spans="3:17" x14ac:dyDescent="0.2"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</row>
    <row r="38" spans="3:17" x14ac:dyDescent="0.2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</row>
    <row r="39" spans="3:17" x14ac:dyDescent="0.2"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</row>
    <row r="40" spans="3:17" x14ac:dyDescent="0.2"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</row>
    <row r="41" spans="3:17" x14ac:dyDescent="0.2"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</row>
    <row r="42" spans="3:17" x14ac:dyDescent="0.2"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</row>
    <row r="43" spans="3:17" x14ac:dyDescent="0.2"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>
    <oddHeader>&amp;L&amp;K03-023Copyright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K37"/>
  <sheetViews>
    <sheetView showGridLines="0" zoomScaleNormal="100" zoomScaleSheetLayoutView="85" workbookViewId="0"/>
  </sheetViews>
  <sheetFormatPr defaultRowHeight="12.75" x14ac:dyDescent="0.2"/>
  <cols>
    <col min="2" max="2" width="47.5703125" customWidth="1"/>
    <col min="3" max="5" width="10.7109375" customWidth="1"/>
  </cols>
  <sheetData>
    <row r="1" spans="2:11" x14ac:dyDescent="0.2">
      <c r="B1" s="1"/>
      <c r="C1" s="1"/>
      <c r="D1" s="1"/>
      <c r="E1" s="1"/>
    </row>
    <row r="2" spans="2:11" ht="20.25" x14ac:dyDescent="0.3">
      <c r="B2" s="16" t="s">
        <v>36</v>
      </c>
      <c r="C2" s="1"/>
      <c r="D2" s="1"/>
      <c r="E2" s="1"/>
    </row>
    <row r="3" spans="2:11" x14ac:dyDescent="0.2">
      <c r="B3" s="15" t="s">
        <v>124</v>
      </c>
      <c r="C3" s="1"/>
      <c r="D3" s="1"/>
      <c r="E3" s="1"/>
    </row>
    <row r="4" spans="2:11" ht="13.5" thickBot="1" x14ac:dyDescent="0.25">
      <c r="B4" s="2"/>
      <c r="C4" s="1"/>
      <c r="D4" s="1"/>
      <c r="E4" s="1"/>
    </row>
    <row r="5" spans="2:11" ht="24.75" customHeight="1" thickBot="1" x14ac:dyDescent="0.25">
      <c r="B5" s="41"/>
      <c r="C5" s="7" t="s">
        <v>122</v>
      </c>
      <c r="D5" s="6" t="s">
        <v>19</v>
      </c>
      <c r="E5" s="33" t="s">
        <v>128</v>
      </c>
    </row>
    <row r="6" spans="2:11" x14ac:dyDescent="0.2">
      <c r="B6" s="20" t="s">
        <v>31</v>
      </c>
      <c r="C6" s="25">
        <v>125</v>
      </c>
      <c r="D6" s="24">
        <v>124</v>
      </c>
      <c r="E6" s="34">
        <v>0.01</v>
      </c>
    </row>
    <row r="7" spans="2:11" x14ac:dyDescent="0.2">
      <c r="B7" s="20" t="s">
        <v>14</v>
      </c>
      <c r="C7" s="25">
        <v>29</v>
      </c>
      <c r="D7" s="24">
        <v>29</v>
      </c>
      <c r="E7" s="34">
        <v>0.01</v>
      </c>
    </row>
    <row r="8" spans="2:11" x14ac:dyDescent="0.2">
      <c r="B8" s="20" t="s">
        <v>15</v>
      </c>
      <c r="C8" s="25">
        <v>26</v>
      </c>
      <c r="D8" s="24">
        <v>30</v>
      </c>
      <c r="E8" s="34">
        <v>-0.12</v>
      </c>
    </row>
    <row r="9" spans="2:11" x14ac:dyDescent="0.2">
      <c r="B9" s="35" t="s">
        <v>123</v>
      </c>
      <c r="C9" s="19">
        <v>25</v>
      </c>
      <c r="D9" s="18">
        <v>19</v>
      </c>
      <c r="E9" s="21">
        <v>0.28999999999999998</v>
      </c>
    </row>
    <row r="10" spans="2:11" ht="15" thickBot="1" x14ac:dyDescent="0.25">
      <c r="B10" s="38" t="s">
        <v>126</v>
      </c>
      <c r="C10" s="75">
        <v>205</v>
      </c>
      <c r="D10" s="76">
        <v>202</v>
      </c>
      <c r="E10" s="77">
        <v>0.02</v>
      </c>
    </row>
    <row r="11" spans="2:11" x14ac:dyDescent="0.2">
      <c r="B11" s="37" t="s">
        <v>1</v>
      </c>
      <c r="C11" s="27">
        <v>117</v>
      </c>
      <c r="D11" s="26">
        <v>112</v>
      </c>
      <c r="E11" s="78">
        <v>0.04</v>
      </c>
    </row>
    <row r="12" spans="2:11" s="83" customFormat="1" x14ac:dyDescent="0.2">
      <c r="B12" s="87" t="s">
        <v>12</v>
      </c>
      <c r="C12" s="89">
        <v>0.56999999999999995</v>
      </c>
      <c r="D12" s="88">
        <v>0.56000000000000005</v>
      </c>
      <c r="E12" s="88"/>
      <c r="H12"/>
      <c r="I12"/>
      <c r="J12"/>
      <c r="K12"/>
    </row>
    <row r="13" spans="2:11" x14ac:dyDescent="0.2">
      <c r="B13" s="37" t="s">
        <v>32</v>
      </c>
      <c r="C13" s="27">
        <v>30</v>
      </c>
      <c r="D13" s="26">
        <v>29</v>
      </c>
      <c r="E13" s="78">
        <v>0.03</v>
      </c>
    </row>
    <row r="14" spans="2:11" s="83" customFormat="1" x14ac:dyDescent="0.2">
      <c r="B14" s="87" t="s">
        <v>33</v>
      </c>
      <c r="C14" s="89">
        <v>0.14000000000000001</v>
      </c>
      <c r="D14" s="88">
        <v>0.14000000000000001</v>
      </c>
      <c r="E14" s="88"/>
      <c r="H14"/>
      <c r="I14"/>
      <c r="J14"/>
      <c r="K14"/>
    </row>
    <row r="15" spans="2:11" x14ac:dyDescent="0.2">
      <c r="B15" s="37" t="s">
        <v>35</v>
      </c>
      <c r="C15" s="27">
        <v>2</v>
      </c>
      <c r="D15" s="26">
        <v>0</v>
      </c>
      <c r="E15" s="78"/>
    </row>
    <row r="16" spans="2:11" s="83" customFormat="1" x14ac:dyDescent="0.2">
      <c r="B16" s="87" t="s">
        <v>34</v>
      </c>
      <c r="C16" s="89">
        <v>0.01</v>
      </c>
      <c r="D16" s="88">
        <v>0</v>
      </c>
      <c r="E16" s="88"/>
      <c r="H16"/>
      <c r="I16"/>
      <c r="J16"/>
      <c r="K16"/>
    </row>
    <row r="17" spans="2:6" ht="13.5" thickBot="1" x14ac:dyDescent="0.25">
      <c r="B17" s="37" t="s">
        <v>10</v>
      </c>
      <c r="C17" s="27">
        <v>8</v>
      </c>
      <c r="D17" s="26">
        <v>-2</v>
      </c>
      <c r="E17" s="78"/>
    </row>
    <row r="18" spans="2:6" x14ac:dyDescent="0.2">
      <c r="B18" s="79" t="s">
        <v>107</v>
      </c>
      <c r="C18" s="80"/>
      <c r="D18" s="81"/>
      <c r="E18" s="81"/>
    </row>
    <row r="19" spans="2:6" x14ac:dyDescent="0.2">
      <c r="B19" s="37" t="s">
        <v>108</v>
      </c>
      <c r="C19" s="91">
        <v>0.03</v>
      </c>
      <c r="D19" s="90">
        <v>-0.01</v>
      </c>
      <c r="E19" s="39"/>
    </row>
    <row r="20" spans="2:6" ht="15" thickBot="1" x14ac:dyDescent="0.25">
      <c r="B20" s="38" t="s">
        <v>115</v>
      </c>
      <c r="C20" s="92">
        <v>0.08</v>
      </c>
      <c r="D20" s="93">
        <v>0.03</v>
      </c>
      <c r="E20" s="40">
        <v>1.18</v>
      </c>
      <c r="F20" s="117"/>
    </row>
    <row r="22" spans="2:6" ht="14.25" x14ac:dyDescent="0.2">
      <c r="B22" s="3" t="s">
        <v>116</v>
      </c>
    </row>
    <row r="23" spans="2:6" ht="14.25" customHeight="1" x14ac:dyDescent="0.2">
      <c r="B23" s="122" t="s">
        <v>127</v>
      </c>
      <c r="C23" s="122"/>
      <c r="D23" s="122"/>
      <c r="E23" s="122"/>
    </row>
    <row r="24" spans="2:6" x14ac:dyDescent="0.2">
      <c r="B24" s="122"/>
      <c r="C24" s="122"/>
      <c r="D24" s="122"/>
      <c r="E24" s="122"/>
    </row>
    <row r="25" spans="2:6" ht="14.25" x14ac:dyDescent="0.2">
      <c r="B25" s="3" t="s">
        <v>125</v>
      </c>
    </row>
    <row r="27" spans="2:6" ht="13.5" thickBot="1" x14ac:dyDescent="0.25">
      <c r="B27" s="116" t="s">
        <v>123</v>
      </c>
    </row>
    <row r="28" spans="2:6" ht="26.25" thickBot="1" x14ac:dyDescent="0.25">
      <c r="B28" s="95" t="s">
        <v>131</v>
      </c>
      <c r="C28" s="7" t="s">
        <v>122</v>
      </c>
      <c r="D28" s="6" t="s">
        <v>19</v>
      </c>
      <c r="E28" s="33" t="s">
        <v>132</v>
      </c>
    </row>
    <row r="29" spans="2:6" x14ac:dyDescent="0.2">
      <c r="B29" s="20" t="s">
        <v>133</v>
      </c>
      <c r="C29" s="110">
        <v>7.8</v>
      </c>
      <c r="D29" s="111">
        <v>6.6</v>
      </c>
      <c r="E29" s="34">
        <v>0.18</v>
      </c>
    </row>
    <row r="30" spans="2:6" x14ac:dyDescent="0.2">
      <c r="B30" s="35" t="s">
        <v>134</v>
      </c>
      <c r="C30" s="112">
        <v>17.3</v>
      </c>
      <c r="D30" s="113">
        <v>12.8</v>
      </c>
      <c r="E30" s="21">
        <v>0.35</v>
      </c>
    </row>
    <row r="31" spans="2:6" ht="13.5" thickBot="1" x14ac:dyDescent="0.25">
      <c r="B31" s="38" t="s">
        <v>135</v>
      </c>
      <c r="C31" s="114">
        <v>25.1</v>
      </c>
      <c r="D31" s="115">
        <v>19.399999999999999</v>
      </c>
      <c r="E31" s="77">
        <v>0.28999999999999998</v>
      </c>
    </row>
    <row r="33" spans="2:5" x14ac:dyDescent="0.2">
      <c r="B33" s="20" t="s">
        <v>138</v>
      </c>
      <c r="C33" s="29">
        <v>17</v>
      </c>
      <c r="D33" s="28">
        <v>17.399999999999999</v>
      </c>
      <c r="E33" s="34">
        <v>-0.02</v>
      </c>
    </row>
    <row r="34" spans="2:5" ht="13.5" thickBot="1" x14ac:dyDescent="0.25">
      <c r="B34" s="38" t="s">
        <v>137</v>
      </c>
      <c r="C34" s="27">
        <v>348000</v>
      </c>
      <c r="D34" s="26">
        <v>252000</v>
      </c>
      <c r="E34" s="40">
        <v>0.38</v>
      </c>
    </row>
    <row r="35" spans="2:5" ht="14.25" customHeight="1" x14ac:dyDescent="0.2">
      <c r="B35" s="120"/>
      <c r="C35" s="120"/>
      <c r="D35" s="120"/>
      <c r="E35" s="120"/>
    </row>
    <row r="36" spans="2:5" x14ac:dyDescent="0.2">
      <c r="B36" s="121"/>
      <c r="C36" s="121"/>
      <c r="D36" s="121"/>
      <c r="E36" s="121"/>
    </row>
    <row r="37" spans="2:5" x14ac:dyDescent="0.2">
      <c r="B37" s="94"/>
      <c r="C37" s="94"/>
      <c r="D37" s="94"/>
      <c r="E37" s="94"/>
    </row>
  </sheetData>
  <mergeCells count="2">
    <mergeCell ref="B35:E36"/>
    <mergeCell ref="B23:E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&amp;L&amp;"Arial,Bold"TOMTOM FINANCIAL DATA PACK Q1 '14&amp;R&amp;K03-023Copyright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7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8" x14ac:dyDescent="0.2">
      <c r="B1" s="1"/>
      <c r="C1" s="1"/>
      <c r="D1" s="1"/>
      <c r="E1" s="1"/>
      <c r="F1" s="1"/>
    </row>
    <row r="2" spans="2:8" ht="20.25" x14ac:dyDescent="0.3">
      <c r="B2" s="16" t="s">
        <v>37</v>
      </c>
      <c r="C2" s="1"/>
      <c r="D2" s="1"/>
      <c r="E2" s="1"/>
      <c r="F2" s="1"/>
    </row>
    <row r="3" spans="2:8" x14ac:dyDescent="0.2">
      <c r="B3" s="15" t="s">
        <v>124</v>
      </c>
      <c r="C3" s="1"/>
      <c r="D3" s="1"/>
      <c r="E3" s="1"/>
      <c r="F3" s="1"/>
    </row>
    <row r="4" spans="2:8" ht="13.5" thickBot="1" x14ac:dyDescent="0.25">
      <c r="B4" s="2"/>
      <c r="C4" s="1"/>
      <c r="D4" s="1"/>
      <c r="E4" s="1"/>
      <c r="F4" s="1"/>
    </row>
    <row r="5" spans="2:8" s="5" customFormat="1" ht="24.75" customHeight="1" thickBot="1" x14ac:dyDescent="0.25">
      <c r="B5" s="82" t="s">
        <v>0</v>
      </c>
      <c r="C5" s="7" t="s">
        <v>122</v>
      </c>
      <c r="D5" s="6" t="s">
        <v>19</v>
      </c>
      <c r="E5" s="1"/>
      <c r="F5" s="1"/>
      <c r="G5"/>
      <c r="H5"/>
    </row>
    <row r="6" spans="2:8" x14ac:dyDescent="0.2">
      <c r="B6" s="43" t="s">
        <v>24</v>
      </c>
      <c r="C6" s="45">
        <v>205378</v>
      </c>
      <c r="D6" s="44">
        <v>201589</v>
      </c>
      <c r="E6" s="1"/>
      <c r="F6" s="1"/>
    </row>
    <row r="7" spans="2:8" x14ac:dyDescent="0.2">
      <c r="B7" s="35" t="s">
        <v>117</v>
      </c>
      <c r="C7" s="19">
        <v>88089</v>
      </c>
      <c r="D7" s="18">
        <v>89123</v>
      </c>
      <c r="E7" s="1"/>
      <c r="F7" s="1"/>
    </row>
    <row r="8" spans="2:8" ht="13.5" thickBot="1" x14ac:dyDescent="0.25">
      <c r="B8" s="10" t="s">
        <v>1</v>
      </c>
      <c r="C8" s="12">
        <v>117289</v>
      </c>
      <c r="D8" s="11">
        <v>112466</v>
      </c>
      <c r="E8" s="1"/>
      <c r="F8" s="1"/>
    </row>
    <row r="9" spans="2:8" x14ac:dyDescent="0.2">
      <c r="B9" s="23"/>
      <c r="C9" s="25"/>
      <c r="D9" s="24"/>
      <c r="E9" s="1"/>
      <c r="F9" s="1"/>
    </row>
    <row r="10" spans="2:8" x14ac:dyDescent="0.2">
      <c r="B10" s="20" t="s">
        <v>2</v>
      </c>
      <c r="C10" s="25">
        <v>43178</v>
      </c>
      <c r="D10" s="24">
        <v>38961</v>
      </c>
      <c r="E10" s="1"/>
      <c r="F10" s="1"/>
    </row>
    <row r="11" spans="2:8" x14ac:dyDescent="0.2">
      <c r="B11" s="20" t="s">
        <v>3</v>
      </c>
      <c r="C11" s="25">
        <v>21182</v>
      </c>
      <c r="D11" s="24">
        <v>18908</v>
      </c>
      <c r="E11" s="1"/>
      <c r="F11" s="1"/>
    </row>
    <row r="12" spans="2:8" x14ac:dyDescent="0.2">
      <c r="B12" s="20" t="s">
        <v>4</v>
      </c>
      <c r="C12" s="25">
        <v>9298</v>
      </c>
      <c r="D12" s="24">
        <v>10749</v>
      </c>
      <c r="E12" s="1"/>
      <c r="F12" s="1"/>
    </row>
    <row r="13" spans="2:8" x14ac:dyDescent="0.2">
      <c r="B13" s="35" t="s">
        <v>5</v>
      </c>
      <c r="C13" s="19">
        <v>42120</v>
      </c>
      <c r="D13" s="18">
        <v>43800</v>
      </c>
      <c r="E13" s="1"/>
      <c r="F13" s="1"/>
    </row>
    <row r="14" spans="2:8" x14ac:dyDescent="0.2">
      <c r="B14" s="9" t="s">
        <v>6</v>
      </c>
      <c r="C14" s="14">
        <v>115778</v>
      </c>
      <c r="D14" s="13">
        <v>112418</v>
      </c>
      <c r="E14" s="1"/>
      <c r="F14" s="1"/>
    </row>
    <row r="15" spans="2:8" x14ac:dyDescent="0.2">
      <c r="B15" s="35"/>
      <c r="C15" s="19"/>
      <c r="D15" s="18"/>
      <c r="E15" s="1"/>
      <c r="F15" s="1"/>
    </row>
    <row r="16" spans="2:8" ht="13.5" thickBot="1" x14ac:dyDescent="0.25">
      <c r="B16" s="10" t="s">
        <v>7</v>
      </c>
      <c r="C16" s="12">
        <v>1511</v>
      </c>
      <c r="D16" s="11">
        <v>48</v>
      </c>
      <c r="E16" s="1"/>
      <c r="F16" s="1"/>
    </row>
    <row r="17" spans="2:6" x14ac:dyDescent="0.2">
      <c r="B17" s="23"/>
      <c r="C17" s="25"/>
      <c r="D17" s="24"/>
      <c r="E17" s="1"/>
      <c r="F17" s="1"/>
    </row>
    <row r="18" spans="2:6" x14ac:dyDescent="0.2">
      <c r="B18" s="20" t="s">
        <v>25</v>
      </c>
      <c r="C18" s="25">
        <v>-1020</v>
      </c>
      <c r="D18" s="24">
        <v>-1116</v>
      </c>
      <c r="E18" s="1"/>
      <c r="F18" s="1"/>
    </row>
    <row r="19" spans="2:6" x14ac:dyDescent="0.2">
      <c r="B19" s="20" t="s">
        <v>26</v>
      </c>
      <c r="C19" s="25">
        <v>-1176</v>
      </c>
      <c r="D19" s="24">
        <v>-995</v>
      </c>
      <c r="E19" s="1"/>
      <c r="F19" s="1"/>
    </row>
    <row r="20" spans="2:6" x14ac:dyDescent="0.2">
      <c r="B20" s="35" t="s">
        <v>27</v>
      </c>
      <c r="C20" s="19">
        <v>136</v>
      </c>
      <c r="D20" s="18">
        <v>254</v>
      </c>
      <c r="E20" s="1"/>
      <c r="F20" s="1"/>
    </row>
    <row r="21" spans="2:6" ht="13.5" thickBot="1" x14ac:dyDescent="0.25">
      <c r="B21" s="10" t="s">
        <v>8</v>
      </c>
      <c r="C21" s="12">
        <v>-549</v>
      </c>
      <c r="D21" s="11">
        <v>-1809</v>
      </c>
      <c r="E21" s="1"/>
      <c r="F21" s="1"/>
    </row>
    <row r="22" spans="2:6" x14ac:dyDescent="0.2">
      <c r="B22" s="23"/>
      <c r="C22" s="25"/>
      <c r="D22" s="24"/>
      <c r="E22" s="1"/>
      <c r="F22" s="1"/>
    </row>
    <row r="23" spans="2:6" x14ac:dyDescent="0.2">
      <c r="B23" s="35" t="s">
        <v>139</v>
      </c>
      <c r="C23" s="19">
        <v>8103</v>
      </c>
      <c r="D23" s="18">
        <v>-387</v>
      </c>
      <c r="E23" s="1"/>
      <c r="F23" s="1"/>
    </row>
    <row r="24" spans="2:6" ht="13.5" thickBot="1" x14ac:dyDescent="0.25">
      <c r="B24" s="10" t="s">
        <v>10</v>
      </c>
      <c r="C24" s="12">
        <v>7554</v>
      </c>
      <c r="D24" s="11">
        <v>-2196</v>
      </c>
      <c r="E24" s="1"/>
      <c r="F24" s="1"/>
    </row>
    <row r="25" spans="2:6" x14ac:dyDescent="0.2">
      <c r="B25" s="20" t="s">
        <v>28</v>
      </c>
      <c r="C25" s="25"/>
      <c r="D25" s="24"/>
      <c r="E25" s="1"/>
      <c r="F25" s="1"/>
    </row>
    <row r="26" spans="2:6" x14ac:dyDescent="0.2">
      <c r="B26" s="32" t="s">
        <v>30</v>
      </c>
      <c r="C26" s="25">
        <v>7492</v>
      </c>
      <c r="D26" s="24">
        <v>-2265</v>
      </c>
      <c r="E26" s="1"/>
      <c r="F26" s="1"/>
    </row>
    <row r="27" spans="2:6" x14ac:dyDescent="0.2">
      <c r="B27" s="35" t="s">
        <v>29</v>
      </c>
      <c r="C27" s="19">
        <v>62</v>
      </c>
      <c r="D27" s="18">
        <v>69</v>
      </c>
      <c r="E27" s="1"/>
      <c r="F27" s="1"/>
    </row>
    <row r="28" spans="2:6" ht="13.5" thickBot="1" x14ac:dyDescent="0.25">
      <c r="B28" s="10" t="s">
        <v>10</v>
      </c>
      <c r="C28" s="12">
        <v>7554</v>
      </c>
      <c r="D28" s="11">
        <v>-2196</v>
      </c>
      <c r="E28" s="1"/>
      <c r="F28" s="1"/>
    </row>
    <row r="29" spans="2:6" x14ac:dyDescent="0.2">
      <c r="B29" s="23"/>
      <c r="C29" s="25"/>
      <c r="D29" s="24"/>
      <c r="E29" s="1"/>
      <c r="F29" s="1"/>
    </row>
    <row r="30" spans="2:6" x14ac:dyDescent="0.2">
      <c r="B30" s="56" t="s">
        <v>38</v>
      </c>
      <c r="C30" s="27">
        <v>222191</v>
      </c>
      <c r="D30" s="26">
        <v>221895</v>
      </c>
      <c r="E30" s="1"/>
      <c r="F30" s="1"/>
    </row>
    <row r="31" spans="2:6" x14ac:dyDescent="0.2">
      <c r="B31" s="56" t="s">
        <v>39</v>
      </c>
      <c r="C31" s="27">
        <v>224431</v>
      </c>
      <c r="D31" s="26">
        <v>222143</v>
      </c>
      <c r="E31" s="1"/>
      <c r="F31" s="1"/>
    </row>
    <row r="32" spans="2:6" x14ac:dyDescent="0.2">
      <c r="B32" s="53"/>
      <c r="C32" s="55"/>
      <c r="D32" s="54"/>
      <c r="E32" s="1"/>
      <c r="F32" s="1"/>
    </row>
    <row r="33" spans="2:6" x14ac:dyDescent="0.2">
      <c r="B33" s="9" t="s">
        <v>118</v>
      </c>
      <c r="C33" s="27"/>
      <c r="D33" s="26"/>
      <c r="E33" s="1"/>
      <c r="F33" s="1"/>
    </row>
    <row r="34" spans="2:6" x14ac:dyDescent="0.2">
      <c r="B34" s="57" t="s">
        <v>110</v>
      </c>
      <c r="C34" s="29">
        <v>0.03</v>
      </c>
      <c r="D34" s="28">
        <v>-0.01</v>
      </c>
      <c r="E34" s="1"/>
      <c r="F34" s="1"/>
    </row>
    <row r="35" spans="2:6" ht="13.5" thickBot="1" x14ac:dyDescent="0.25">
      <c r="B35" s="58" t="s">
        <v>111</v>
      </c>
      <c r="C35" s="31">
        <v>0.03</v>
      </c>
      <c r="D35" s="30">
        <v>-0.01</v>
      </c>
      <c r="E35" s="1"/>
      <c r="F35" s="1"/>
    </row>
    <row r="36" spans="2:6" x14ac:dyDescent="0.2">
      <c r="B36" s="1"/>
      <c r="C36" s="1"/>
      <c r="D36" s="1"/>
      <c r="E36" s="1"/>
      <c r="F36" s="1"/>
    </row>
    <row r="37" spans="2:6" x14ac:dyDescent="0.2">
      <c r="F37" s="1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&amp;L&amp;"Arial,Bold"TOMTOM FINANCIAL DATA PACK Q1 '14&amp;R&amp;K03-023Copyright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56"/>
  <sheetViews>
    <sheetView showGridLines="0" zoomScale="70" zoomScaleNormal="70" zoomScaleSheetLayoutView="70" workbookViewId="0"/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9" x14ac:dyDescent="0.2">
      <c r="B1" s="1"/>
      <c r="C1" s="1"/>
      <c r="D1" s="1"/>
      <c r="E1" s="1"/>
      <c r="F1" s="1"/>
    </row>
    <row r="2" spans="2:9" ht="20.25" x14ac:dyDescent="0.3">
      <c r="B2" s="16" t="s">
        <v>40</v>
      </c>
      <c r="C2" s="16"/>
      <c r="D2" s="16"/>
      <c r="E2" s="1"/>
      <c r="F2" s="1"/>
    </row>
    <row r="3" spans="2:9" x14ac:dyDescent="0.2">
      <c r="B3" s="15" t="s">
        <v>129</v>
      </c>
      <c r="C3" s="15"/>
      <c r="D3" s="15"/>
      <c r="E3" s="1"/>
      <c r="F3" s="1"/>
    </row>
    <row r="4" spans="2:9" ht="13.5" thickBot="1" x14ac:dyDescent="0.25">
      <c r="B4" s="2"/>
      <c r="C4" s="2"/>
      <c r="D4" s="2"/>
      <c r="E4" s="1"/>
      <c r="F4" s="1"/>
    </row>
    <row r="5" spans="2:9" s="5" customFormat="1" ht="24.75" customHeight="1" thickBot="1" x14ac:dyDescent="0.25">
      <c r="B5" s="82" t="s">
        <v>0</v>
      </c>
      <c r="C5" s="82"/>
      <c r="D5" s="82"/>
      <c r="E5" s="59">
        <v>41729</v>
      </c>
      <c r="F5" s="60">
        <v>41639</v>
      </c>
    </row>
    <row r="6" spans="2:9" x14ac:dyDescent="0.2">
      <c r="B6" s="43" t="s">
        <v>41</v>
      </c>
      <c r="C6" s="43"/>
      <c r="D6" s="43"/>
      <c r="E6" s="45"/>
      <c r="F6" s="46"/>
      <c r="H6" s="5"/>
      <c r="I6" s="5"/>
    </row>
    <row r="7" spans="2:9" x14ac:dyDescent="0.2">
      <c r="B7" s="9" t="s">
        <v>42</v>
      </c>
      <c r="C7" s="9"/>
      <c r="D7" s="9"/>
      <c r="E7" s="14"/>
      <c r="F7" s="49"/>
      <c r="H7" s="5"/>
      <c r="I7" s="5"/>
    </row>
    <row r="8" spans="2:9" x14ac:dyDescent="0.2">
      <c r="B8" s="20" t="s">
        <v>43</v>
      </c>
      <c r="C8" s="20"/>
      <c r="D8" s="20"/>
      <c r="E8" s="25">
        <v>381569</v>
      </c>
      <c r="F8" s="42">
        <v>381569</v>
      </c>
      <c r="H8" s="5"/>
      <c r="I8" s="5"/>
    </row>
    <row r="9" spans="2:9" x14ac:dyDescent="0.2">
      <c r="B9" s="20" t="s">
        <v>44</v>
      </c>
      <c r="C9" s="20"/>
      <c r="D9" s="20"/>
      <c r="E9" s="25">
        <v>798468</v>
      </c>
      <c r="F9" s="42">
        <v>803635</v>
      </c>
      <c r="H9" s="5"/>
      <c r="I9" s="5"/>
    </row>
    <row r="10" spans="2:9" x14ac:dyDescent="0.2">
      <c r="B10" s="20" t="s">
        <v>45</v>
      </c>
      <c r="C10" s="20"/>
      <c r="D10" s="20"/>
      <c r="E10" s="25">
        <v>25552</v>
      </c>
      <c r="F10" s="42">
        <v>25804</v>
      </c>
      <c r="H10" s="5"/>
      <c r="I10" s="5"/>
    </row>
    <row r="11" spans="2:9" x14ac:dyDescent="0.2">
      <c r="B11" s="20" t="s">
        <v>46</v>
      </c>
      <c r="C11" s="20"/>
      <c r="D11" s="20"/>
      <c r="E11" s="25">
        <v>9233</v>
      </c>
      <c r="F11" s="42">
        <v>9681</v>
      </c>
      <c r="H11" s="5"/>
      <c r="I11" s="5"/>
    </row>
    <row r="12" spans="2:9" x14ac:dyDescent="0.2">
      <c r="B12" s="35" t="s">
        <v>47</v>
      </c>
      <c r="C12" s="35"/>
      <c r="D12" s="35"/>
      <c r="E12" s="19">
        <v>2973</v>
      </c>
      <c r="F12" s="18">
        <v>2854</v>
      </c>
      <c r="H12" s="5"/>
      <c r="I12" s="5"/>
    </row>
    <row r="13" spans="2:9" ht="13.5" thickBot="1" x14ac:dyDescent="0.25">
      <c r="B13" s="10" t="s">
        <v>54</v>
      </c>
      <c r="C13" s="10"/>
      <c r="D13" s="10"/>
      <c r="E13" s="12">
        <v>1217795</v>
      </c>
      <c r="F13" s="11">
        <v>1223543</v>
      </c>
      <c r="H13" s="5"/>
      <c r="I13" s="5"/>
    </row>
    <row r="14" spans="2:9" x14ac:dyDescent="0.2">
      <c r="B14" s="23"/>
      <c r="C14" s="23"/>
      <c r="D14" s="23"/>
      <c r="E14" s="25"/>
      <c r="F14" s="42"/>
      <c r="H14" s="5"/>
      <c r="I14" s="5"/>
    </row>
    <row r="15" spans="2:9" x14ac:dyDescent="0.2">
      <c r="B15" s="23" t="s">
        <v>48</v>
      </c>
      <c r="C15" s="23"/>
      <c r="D15" s="23"/>
      <c r="E15" s="25"/>
      <c r="F15" s="42"/>
      <c r="H15" s="5"/>
      <c r="I15" s="5"/>
    </row>
    <row r="16" spans="2:9" x14ac:dyDescent="0.2">
      <c r="B16" s="20" t="s">
        <v>49</v>
      </c>
      <c r="C16" s="20"/>
      <c r="D16" s="20"/>
      <c r="E16" s="25">
        <v>46212</v>
      </c>
      <c r="F16" s="42">
        <v>42260</v>
      </c>
      <c r="H16" s="5"/>
      <c r="I16" s="5"/>
    </row>
    <row r="17" spans="2:9" x14ac:dyDescent="0.2">
      <c r="B17" s="20" t="s">
        <v>50</v>
      </c>
      <c r="C17" s="20"/>
      <c r="D17" s="20"/>
      <c r="E17" s="25">
        <v>110321</v>
      </c>
      <c r="F17" s="42">
        <v>115429</v>
      </c>
      <c r="H17" s="5"/>
      <c r="I17" s="5"/>
    </row>
    <row r="18" spans="2:9" x14ac:dyDescent="0.2">
      <c r="B18" s="20" t="s">
        <v>51</v>
      </c>
      <c r="C18" s="20"/>
      <c r="D18" s="20"/>
      <c r="E18" s="25">
        <v>31968</v>
      </c>
      <c r="F18" s="42">
        <v>38121</v>
      </c>
      <c r="H18" s="5"/>
      <c r="I18" s="5"/>
    </row>
    <row r="19" spans="2:9" x14ac:dyDescent="0.2">
      <c r="B19" s="20" t="s">
        <v>52</v>
      </c>
      <c r="C19" s="20"/>
      <c r="D19" s="20"/>
      <c r="E19" s="25">
        <v>335</v>
      </c>
      <c r="F19" s="42">
        <v>376</v>
      </c>
      <c r="H19" s="5"/>
      <c r="I19" s="5"/>
    </row>
    <row r="20" spans="2:9" x14ac:dyDescent="0.2">
      <c r="B20" s="35" t="s">
        <v>53</v>
      </c>
      <c r="C20" s="35"/>
      <c r="D20" s="35"/>
      <c r="E20" s="19">
        <v>219279</v>
      </c>
      <c r="F20" s="18">
        <v>257785</v>
      </c>
      <c r="H20" s="5"/>
      <c r="I20" s="5"/>
    </row>
    <row r="21" spans="2:9" ht="13.5" thickBot="1" x14ac:dyDescent="0.25">
      <c r="B21" s="10" t="s">
        <v>55</v>
      </c>
      <c r="C21" s="10"/>
      <c r="D21" s="10"/>
      <c r="E21" s="12">
        <v>408115</v>
      </c>
      <c r="F21" s="11">
        <v>453971</v>
      </c>
      <c r="H21" s="5"/>
      <c r="I21" s="5"/>
    </row>
    <row r="22" spans="2:9" x14ac:dyDescent="0.2">
      <c r="B22" s="23"/>
      <c r="C22" s="23"/>
      <c r="D22" s="23"/>
      <c r="E22" s="25"/>
      <c r="F22" s="42"/>
      <c r="H22" s="5"/>
      <c r="I22" s="5"/>
    </row>
    <row r="23" spans="2:9" x14ac:dyDescent="0.2">
      <c r="B23" s="61" t="s">
        <v>56</v>
      </c>
      <c r="C23" s="61"/>
      <c r="D23" s="61"/>
      <c r="E23" s="51">
        <v>1625910</v>
      </c>
      <c r="F23" s="52">
        <v>1677514</v>
      </c>
      <c r="H23" s="5"/>
      <c r="I23" s="5"/>
    </row>
    <row r="24" spans="2:9" x14ac:dyDescent="0.2">
      <c r="B24" s="23"/>
      <c r="C24" s="23"/>
      <c r="D24" s="23"/>
      <c r="E24" s="25"/>
      <c r="F24" s="42"/>
      <c r="H24" s="5"/>
      <c r="I24" s="5"/>
    </row>
    <row r="25" spans="2:9" x14ac:dyDescent="0.2">
      <c r="B25" s="23" t="s">
        <v>57</v>
      </c>
      <c r="C25" s="23"/>
      <c r="D25" s="23"/>
      <c r="E25" s="25"/>
      <c r="F25" s="42"/>
      <c r="H25" s="5"/>
      <c r="I25" s="5"/>
    </row>
    <row r="26" spans="2:9" x14ac:dyDescent="0.2">
      <c r="B26" s="23" t="s">
        <v>58</v>
      </c>
      <c r="C26" s="23"/>
      <c r="D26" s="23"/>
      <c r="E26" s="25"/>
      <c r="F26" s="42"/>
      <c r="H26" s="5"/>
      <c r="I26" s="5"/>
    </row>
    <row r="27" spans="2:9" x14ac:dyDescent="0.2">
      <c r="B27" s="20" t="s">
        <v>59</v>
      </c>
      <c r="C27" s="20"/>
      <c r="D27" s="20"/>
      <c r="E27" s="25">
        <v>44438</v>
      </c>
      <c r="F27" s="42">
        <v>44435</v>
      </c>
      <c r="H27" s="5"/>
      <c r="I27" s="5"/>
    </row>
    <row r="28" spans="2:9" x14ac:dyDescent="0.2">
      <c r="B28" s="20" t="s">
        <v>60</v>
      </c>
      <c r="C28" s="20"/>
      <c r="D28" s="20"/>
      <c r="E28" s="25">
        <v>977164</v>
      </c>
      <c r="F28" s="42">
        <v>977087</v>
      </c>
      <c r="H28" s="5"/>
      <c r="I28" s="5"/>
    </row>
    <row r="29" spans="2:9" x14ac:dyDescent="0.2">
      <c r="B29" s="22" t="s">
        <v>61</v>
      </c>
      <c r="C29" s="22"/>
      <c r="D29" s="22"/>
      <c r="E29" s="27">
        <v>165512</v>
      </c>
      <c r="F29" s="50">
        <v>160087</v>
      </c>
      <c r="H29" s="5"/>
      <c r="I29" s="5"/>
    </row>
    <row r="30" spans="2:9" x14ac:dyDescent="0.2">
      <c r="B30" s="35" t="s">
        <v>62</v>
      </c>
      <c r="C30" s="35"/>
      <c r="D30" s="35"/>
      <c r="E30" s="19">
        <v>-325175</v>
      </c>
      <c r="F30" s="47">
        <v>-329463</v>
      </c>
      <c r="H30" s="5"/>
      <c r="I30" s="5"/>
    </row>
    <row r="31" spans="2:9" x14ac:dyDescent="0.2">
      <c r="B31" s="23" t="s">
        <v>64</v>
      </c>
      <c r="C31" s="23"/>
      <c r="D31" s="23"/>
      <c r="E31" s="62">
        <v>861939</v>
      </c>
      <c r="F31" s="63">
        <v>852146</v>
      </c>
      <c r="H31" s="5"/>
      <c r="I31" s="5"/>
    </row>
    <row r="32" spans="2:9" x14ac:dyDescent="0.2">
      <c r="B32" s="35" t="s">
        <v>63</v>
      </c>
      <c r="C32" s="35"/>
      <c r="D32" s="35"/>
      <c r="E32" s="19">
        <v>2191</v>
      </c>
      <c r="F32" s="18">
        <v>2115</v>
      </c>
      <c r="H32" s="5"/>
      <c r="I32" s="5"/>
    </row>
    <row r="33" spans="2:9" ht="13.5" thickBot="1" x14ac:dyDescent="0.25">
      <c r="B33" s="10" t="s">
        <v>65</v>
      </c>
      <c r="C33" s="10"/>
      <c r="D33" s="10"/>
      <c r="E33" s="12">
        <v>864130</v>
      </c>
      <c r="F33" s="11">
        <v>854261</v>
      </c>
      <c r="H33" s="5"/>
      <c r="I33" s="5"/>
    </row>
    <row r="34" spans="2:9" x14ac:dyDescent="0.2">
      <c r="B34" s="23"/>
      <c r="C34" s="23"/>
      <c r="D34" s="23"/>
      <c r="E34" s="25"/>
      <c r="F34" s="42"/>
      <c r="H34" s="5"/>
      <c r="I34" s="5"/>
    </row>
    <row r="35" spans="2:9" x14ac:dyDescent="0.2">
      <c r="B35" s="23" t="s">
        <v>70</v>
      </c>
      <c r="C35" s="23"/>
      <c r="D35" s="23"/>
      <c r="E35" s="25"/>
      <c r="F35" s="42"/>
      <c r="H35" s="5"/>
      <c r="I35" s="5"/>
    </row>
    <row r="36" spans="2:9" x14ac:dyDescent="0.2">
      <c r="B36" s="20" t="s">
        <v>66</v>
      </c>
      <c r="C36" s="20"/>
      <c r="D36" s="20"/>
      <c r="E36" s="25">
        <v>99445</v>
      </c>
      <c r="F36" s="42">
        <v>99348</v>
      </c>
      <c r="H36" s="5"/>
      <c r="I36" s="5"/>
    </row>
    <row r="37" spans="2:9" x14ac:dyDescent="0.2">
      <c r="B37" s="20" t="s">
        <v>67</v>
      </c>
      <c r="C37" s="20"/>
      <c r="D37" s="20"/>
      <c r="E37" s="25">
        <v>166356</v>
      </c>
      <c r="F37" s="42">
        <v>171727</v>
      </c>
      <c r="H37" s="5"/>
      <c r="I37" s="5"/>
    </row>
    <row r="38" spans="2:9" x14ac:dyDescent="0.2">
      <c r="B38" s="20" t="s">
        <v>68</v>
      </c>
      <c r="C38" s="20"/>
      <c r="D38" s="20"/>
      <c r="E38" s="25">
        <v>53294</v>
      </c>
      <c r="F38" s="42">
        <v>55857</v>
      </c>
      <c r="H38" s="5"/>
      <c r="I38" s="5"/>
    </row>
    <row r="39" spans="2:9" x14ac:dyDescent="0.2">
      <c r="B39" s="35" t="s">
        <v>69</v>
      </c>
      <c r="C39" s="35"/>
      <c r="D39" s="35"/>
      <c r="E39" s="19">
        <v>39965</v>
      </c>
      <c r="F39" s="18">
        <v>38300</v>
      </c>
      <c r="H39" s="5"/>
      <c r="I39" s="5"/>
    </row>
    <row r="40" spans="2:9" ht="13.5" thickBot="1" x14ac:dyDescent="0.25">
      <c r="B40" s="10" t="s">
        <v>71</v>
      </c>
      <c r="C40" s="10"/>
      <c r="D40" s="10"/>
      <c r="E40" s="12">
        <v>359060</v>
      </c>
      <c r="F40" s="11">
        <v>365232</v>
      </c>
      <c r="H40" s="5"/>
      <c r="I40" s="5"/>
    </row>
    <row r="41" spans="2:9" x14ac:dyDescent="0.2">
      <c r="B41" s="23"/>
      <c r="C41" s="23"/>
      <c r="D41" s="23"/>
      <c r="E41" s="25"/>
      <c r="F41" s="42"/>
      <c r="H41" s="5"/>
      <c r="I41" s="5"/>
    </row>
    <row r="42" spans="2:9" x14ac:dyDescent="0.2">
      <c r="B42" s="23" t="s">
        <v>72</v>
      </c>
      <c r="C42" s="23"/>
      <c r="D42" s="23"/>
      <c r="E42" s="25"/>
      <c r="F42" s="42"/>
      <c r="H42" s="5"/>
      <c r="I42" s="5"/>
    </row>
    <row r="43" spans="2:9" x14ac:dyDescent="0.2">
      <c r="B43" s="20" t="s">
        <v>66</v>
      </c>
      <c r="C43" s="20"/>
      <c r="D43" s="20"/>
      <c r="E43" s="25">
        <v>74219</v>
      </c>
      <c r="F43" s="42">
        <v>74089</v>
      </c>
      <c r="H43" s="5"/>
      <c r="I43" s="5"/>
    </row>
    <row r="44" spans="2:9" x14ac:dyDescent="0.2">
      <c r="B44" s="20" t="s">
        <v>73</v>
      </c>
      <c r="C44" s="20"/>
      <c r="D44" s="20"/>
      <c r="E44" s="25">
        <v>74111</v>
      </c>
      <c r="F44" s="42">
        <v>82337</v>
      </c>
      <c r="H44" s="5"/>
      <c r="I44" s="5"/>
    </row>
    <row r="45" spans="2:9" x14ac:dyDescent="0.2">
      <c r="B45" s="20" t="s">
        <v>74</v>
      </c>
      <c r="C45" s="20"/>
      <c r="D45" s="20"/>
      <c r="E45" s="25">
        <v>18708</v>
      </c>
      <c r="F45" s="42">
        <v>28101</v>
      </c>
      <c r="H45" s="5"/>
      <c r="I45" s="5"/>
    </row>
    <row r="46" spans="2:9" x14ac:dyDescent="0.2">
      <c r="B46" s="20" t="s">
        <v>68</v>
      </c>
      <c r="C46" s="20"/>
      <c r="D46" s="20"/>
      <c r="E46" s="25">
        <v>34983</v>
      </c>
      <c r="F46" s="42">
        <v>23975</v>
      </c>
      <c r="H46" s="5"/>
      <c r="I46" s="5"/>
    </row>
    <row r="47" spans="2:9" x14ac:dyDescent="0.2">
      <c r="B47" s="20" t="s">
        <v>69</v>
      </c>
      <c r="C47" s="20"/>
      <c r="D47" s="20"/>
      <c r="E47" s="25">
        <v>69269</v>
      </c>
      <c r="F47" s="42">
        <v>75516</v>
      </c>
      <c r="H47" s="5"/>
      <c r="I47" s="5"/>
    </row>
    <row r="48" spans="2:9" x14ac:dyDescent="0.2">
      <c r="B48" s="35" t="s">
        <v>75</v>
      </c>
      <c r="C48" s="35"/>
      <c r="D48" s="35"/>
      <c r="E48" s="19">
        <v>131430</v>
      </c>
      <c r="F48" s="18">
        <v>174003</v>
      </c>
      <c r="H48" s="5"/>
      <c r="I48" s="5"/>
    </row>
    <row r="49" spans="2:9" ht="13.5" thickBot="1" x14ac:dyDescent="0.25">
      <c r="B49" s="10" t="s">
        <v>76</v>
      </c>
      <c r="C49" s="10"/>
      <c r="D49" s="10"/>
      <c r="E49" s="12">
        <v>402720</v>
      </c>
      <c r="F49" s="11">
        <v>458021</v>
      </c>
      <c r="H49" s="5"/>
      <c r="I49" s="5"/>
    </row>
    <row r="50" spans="2:9" x14ac:dyDescent="0.2">
      <c r="B50" s="23"/>
      <c r="C50" s="23"/>
      <c r="D50" s="23"/>
      <c r="E50" s="25"/>
      <c r="F50" s="42"/>
      <c r="H50" s="5"/>
      <c r="I50" s="5"/>
    </row>
    <row r="51" spans="2:9" x14ac:dyDescent="0.2">
      <c r="B51" s="61" t="s">
        <v>77</v>
      </c>
      <c r="C51" s="61"/>
      <c r="D51" s="61"/>
      <c r="E51" s="51">
        <v>1625910</v>
      </c>
      <c r="F51" s="52">
        <v>1677514</v>
      </c>
      <c r="H51" s="5"/>
      <c r="I51" s="5"/>
    </row>
    <row r="52" spans="2:9" x14ac:dyDescent="0.2">
      <c r="B52" s="1"/>
      <c r="C52" s="1"/>
      <c r="D52" s="1"/>
      <c r="E52" s="1"/>
      <c r="F52" s="1"/>
      <c r="H52" s="5"/>
      <c r="I52" s="5"/>
    </row>
    <row r="53" spans="2:9" x14ac:dyDescent="0.2">
      <c r="H53" s="5"/>
      <c r="I53" s="5"/>
    </row>
    <row r="54" spans="2:9" x14ac:dyDescent="0.2">
      <c r="H54" s="5"/>
      <c r="I54" s="5"/>
    </row>
    <row r="55" spans="2:9" x14ac:dyDescent="0.2">
      <c r="H55" s="5"/>
      <c r="I55" s="5"/>
    </row>
    <row r="56" spans="2:9" x14ac:dyDescent="0.2">
      <c r="H56" s="5"/>
      <c r="I56" s="5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&amp;L&amp;"Arial,Bold"TOMTOM FINANCIAL DATA PACK Q1 '14&amp;R&amp;K03-023Copyright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J43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10" x14ac:dyDescent="0.2">
      <c r="B1" s="1"/>
      <c r="C1" s="1"/>
      <c r="D1" s="1"/>
      <c r="E1" s="1"/>
      <c r="F1" s="1"/>
      <c r="G1" s="1"/>
      <c r="H1" s="1"/>
    </row>
    <row r="2" spans="2:10" ht="20.25" x14ac:dyDescent="0.3">
      <c r="B2" s="16" t="s">
        <v>78</v>
      </c>
      <c r="C2" s="1"/>
      <c r="D2" s="1"/>
      <c r="E2" s="1"/>
      <c r="F2" s="1"/>
      <c r="G2" s="1"/>
      <c r="H2" s="1"/>
    </row>
    <row r="3" spans="2:10" x14ac:dyDescent="0.2">
      <c r="B3" s="15" t="s">
        <v>124</v>
      </c>
      <c r="C3" s="1"/>
      <c r="D3" s="1"/>
      <c r="E3" s="1"/>
      <c r="F3" s="1"/>
      <c r="G3" s="1"/>
      <c r="H3" s="1"/>
    </row>
    <row r="4" spans="2:10" ht="13.5" thickBot="1" x14ac:dyDescent="0.25">
      <c r="B4" s="2"/>
      <c r="C4" s="1"/>
      <c r="D4" s="1"/>
      <c r="E4" s="1"/>
      <c r="F4" s="1"/>
      <c r="G4" s="1"/>
      <c r="H4" s="1"/>
    </row>
    <row r="5" spans="2:10" s="5" customFormat="1" ht="24.75" customHeight="1" thickBot="1" x14ac:dyDescent="0.25">
      <c r="B5" s="82" t="s">
        <v>0</v>
      </c>
      <c r="C5" s="6"/>
      <c r="D5" s="6"/>
      <c r="E5" s="7" t="s">
        <v>122</v>
      </c>
      <c r="F5" s="6" t="s">
        <v>19</v>
      </c>
      <c r="G5" s="1"/>
      <c r="H5" s="1"/>
      <c r="I5"/>
      <c r="J5"/>
    </row>
    <row r="6" spans="2:10" x14ac:dyDescent="0.2">
      <c r="B6" s="20" t="s">
        <v>79</v>
      </c>
      <c r="C6" s="24"/>
      <c r="D6" s="24"/>
      <c r="E6" s="25">
        <v>1511</v>
      </c>
      <c r="F6" s="24">
        <v>48</v>
      </c>
      <c r="G6" s="1"/>
      <c r="H6" s="1"/>
    </row>
    <row r="7" spans="2:10" x14ac:dyDescent="0.2">
      <c r="B7" s="20"/>
      <c r="C7" s="24"/>
      <c r="D7" s="24"/>
      <c r="E7" s="25"/>
      <c r="F7" s="24"/>
      <c r="G7" s="1"/>
      <c r="H7" s="1"/>
    </row>
    <row r="8" spans="2:10" x14ac:dyDescent="0.2">
      <c r="B8" s="20" t="s">
        <v>140</v>
      </c>
      <c r="C8" s="24"/>
      <c r="D8" s="24"/>
      <c r="E8" s="25">
        <v>380</v>
      </c>
      <c r="F8" s="24">
        <v>-2643</v>
      </c>
      <c r="G8" s="1"/>
      <c r="H8" s="1"/>
    </row>
    <row r="9" spans="2:10" x14ac:dyDescent="0.2">
      <c r="B9" s="20" t="s">
        <v>80</v>
      </c>
      <c r="C9" s="24"/>
      <c r="D9" s="24"/>
      <c r="E9" s="25">
        <v>28184</v>
      </c>
      <c r="F9" s="24">
        <v>28708</v>
      </c>
      <c r="G9" s="1"/>
      <c r="H9" s="1"/>
    </row>
    <row r="10" spans="2:10" x14ac:dyDescent="0.2">
      <c r="B10" s="20" t="s">
        <v>81</v>
      </c>
      <c r="C10" s="24"/>
      <c r="D10" s="24"/>
      <c r="E10" s="25">
        <v>5599</v>
      </c>
      <c r="F10" s="24">
        <v>-2024</v>
      </c>
      <c r="G10" s="1"/>
      <c r="H10" s="1"/>
    </row>
    <row r="11" spans="2:10" x14ac:dyDescent="0.2">
      <c r="B11" s="20" t="s">
        <v>82</v>
      </c>
      <c r="C11" s="24"/>
      <c r="D11" s="24"/>
      <c r="E11" s="25">
        <v>938</v>
      </c>
      <c r="F11" s="24">
        <v>1442</v>
      </c>
      <c r="G11" s="1"/>
      <c r="H11" s="1"/>
    </row>
    <row r="12" spans="2:10" x14ac:dyDescent="0.2">
      <c r="B12" s="20" t="s">
        <v>83</v>
      </c>
      <c r="C12" s="24"/>
      <c r="D12" s="24"/>
      <c r="E12" s="25"/>
      <c r="F12" s="24"/>
      <c r="G12" s="1"/>
      <c r="H12" s="1"/>
    </row>
    <row r="13" spans="2:10" x14ac:dyDescent="0.2">
      <c r="B13" s="4" t="s">
        <v>84</v>
      </c>
      <c r="C13" s="24"/>
      <c r="D13" s="24"/>
      <c r="E13" s="25">
        <v>-3156</v>
      </c>
      <c r="F13" s="24">
        <v>-7502</v>
      </c>
      <c r="G13" s="1"/>
      <c r="H13" s="1"/>
    </row>
    <row r="14" spans="2:10" x14ac:dyDescent="0.2">
      <c r="B14" s="4" t="s">
        <v>85</v>
      </c>
      <c r="C14" s="24"/>
      <c r="D14" s="24"/>
      <c r="E14" s="25">
        <v>11192</v>
      </c>
      <c r="F14" s="24">
        <v>33937</v>
      </c>
      <c r="G14" s="1"/>
      <c r="H14" s="1"/>
    </row>
    <row r="15" spans="2:10" ht="14.25" x14ac:dyDescent="0.2">
      <c r="B15" s="8" t="s">
        <v>141</v>
      </c>
      <c r="C15" s="36"/>
      <c r="D15" s="36"/>
      <c r="E15" s="19">
        <v>-57368</v>
      </c>
      <c r="F15" s="18">
        <v>-24902</v>
      </c>
      <c r="G15" s="1"/>
      <c r="H15" s="1"/>
    </row>
    <row r="16" spans="2:10" ht="13.5" thickBot="1" x14ac:dyDescent="0.25">
      <c r="B16" s="10" t="s">
        <v>89</v>
      </c>
      <c r="C16" s="11"/>
      <c r="D16" s="11"/>
      <c r="E16" s="12">
        <v>-12720</v>
      </c>
      <c r="F16" s="11">
        <v>27064</v>
      </c>
      <c r="G16" s="1"/>
      <c r="H16" s="1"/>
    </row>
    <row r="17" spans="2:8" x14ac:dyDescent="0.2">
      <c r="B17" s="23"/>
      <c r="C17" s="24"/>
      <c r="D17" s="24"/>
      <c r="E17" s="25"/>
      <c r="F17" s="24"/>
      <c r="G17" s="1"/>
      <c r="H17" s="1"/>
    </row>
    <row r="18" spans="2:8" x14ac:dyDescent="0.2">
      <c r="B18" s="20" t="s">
        <v>86</v>
      </c>
      <c r="C18" s="24"/>
      <c r="D18" s="24"/>
      <c r="E18" s="25">
        <v>103</v>
      </c>
      <c r="F18" s="24">
        <v>382</v>
      </c>
      <c r="G18" s="1"/>
      <c r="H18" s="1"/>
    </row>
    <row r="19" spans="2:8" x14ac:dyDescent="0.2">
      <c r="B19" s="20" t="s">
        <v>87</v>
      </c>
      <c r="C19" s="24"/>
      <c r="D19" s="24"/>
      <c r="E19" s="25">
        <v>-895</v>
      </c>
      <c r="F19" s="24">
        <v>-871</v>
      </c>
      <c r="G19" s="1"/>
      <c r="H19" s="1"/>
    </row>
    <row r="20" spans="2:8" x14ac:dyDescent="0.2">
      <c r="B20" s="35" t="s">
        <v>130</v>
      </c>
      <c r="C20" s="36"/>
      <c r="D20" s="36"/>
      <c r="E20" s="19">
        <v>-1127</v>
      </c>
      <c r="F20" s="18">
        <v>65648</v>
      </c>
      <c r="G20" s="1"/>
      <c r="H20" s="1"/>
    </row>
    <row r="21" spans="2:8" ht="13.5" thickBot="1" x14ac:dyDescent="0.25">
      <c r="B21" s="10" t="s">
        <v>88</v>
      </c>
      <c r="C21" s="11"/>
      <c r="D21" s="11"/>
      <c r="E21" s="12">
        <v>-14639</v>
      </c>
      <c r="F21" s="11">
        <v>92223</v>
      </c>
      <c r="G21" s="1"/>
      <c r="H21" s="1"/>
    </row>
    <row r="22" spans="2:8" x14ac:dyDescent="0.2">
      <c r="B22" s="23"/>
      <c r="C22" s="24"/>
      <c r="D22" s="24"/>
      <c r="E22" s="25"/>
      <c r="F22" s="24"/>
      <c r="G22" s="1"/>
      <c r="H22" s="1"/>
    </row>
    <row r="23" spans="2:8" x14ac:dyDescent="0.2">
      <c r="B23" s="20" t="s">
        <v>90</v>
      </c>
      <c r="C23" s="24"/>
      <c r="D23" s="24"/>
      <c r="E23" s="25">
        <v>-20396</v>
      </c>
      <c r="F23" s="24">
        <v>-17700</v>
      </c>
      <c r="G23" s="1"/>
      <c r="H23" s="1"/>
    </row>
    <row r="24" spans="2:8" x14ac:dyDescent="0.2">
      <c r="B24" s="20" t="s">
        <v>91</v>
      </c>
      <c r="C24" s="24"/>
      <c r="D24" s="24"/>
      <c r="E24" s="25">
        <v>-3482</v>
      </c>
      <c r="F24" s="24">
        <v>-3588</v>
      </c>
      <c r="G24" s="1"/>
      <c r="H24" s="1"/>
    </row>
    <row r="25" spans="2:8" x14ac:dyDescent="0.2">
      <c r="B25" s="35" t="s">
        <v>92</v>
      </c>
      <c r="C25" s="36"/>
      <c r="D25" s="36"/>
      <c r="E25" s="19">
        <v>0</v>
      </c>
      <c r="F25" s="18">
        <v>499</v>
      </c>
      <c r="G25" s="1"/>
      <c r="H25" s="1"/>
    </row>
    <row r="26" spans="2:8" ht="13.5" thickBot="1" x14ac:dyDescent="0.25">
      <c r="B26" s="10" t="s">
        <v>120</v>
      </c>
      <c r="C26" s="11"/>
      <c r="D26" s="11"/>
      <c r="E26" s="12">
        <v>-23878</v>
      </c>
      <c r="F26" s="11">
        <v>-20789</v>
      </c>
      <c r="G26" s="1"/>
      <c r="H26" s="1"/>
    </row>
    <row r="27" spans="2:8" x14ac:dyDescent="0.2">
      <c r="B27" s="23"/>
      <c r="C27" s="24"/>
      <c r="D27" s="24"/>
      <c r="E27" s="25"/>
      <c r="F27" s="24"/>
      <c r="G27" s="1"/>
      <c r="H27" s="1"/>
    </row>
    <row r="28" spans="2:8" x14ac:dyDescent="0.2">
      <c r="B28" s="20" t="s">
        <v>93</v>
      </c>
      <c r="C28" s="24"/>
      <c r="D28" s="24"/>
      <c r="E28" s="25">
        <v>0</v>
      </c>
      <c r="F28" s="24">
        <v>-75000</v>
      </c>
      <c r="G28" s="1"/>
      <c r="H28" s="1"/>
    </row>
    <row r="29" spans="2:8" x14ac:dyDescent="0.2">
      <c r="B29" s="20" t="s">
        <v>94</v>
      </c>
      <c r="C29" s="24"/>
      <c r="D29" s="24"/>
      <c r="E29" s="25">
        <v>0</v>
      </c>
      <c r="F29" s="24">
        <v>-204</v>
      </c>
      <c r="G29" s="1"/>
      <c r="H29" s="1"/>
    </row>
    <row r="30" spans="2:8" x14ac:dyDescent="0.2">
      <c r="B30" s="35" t="s">
        <v>95</v>
      </c>
      <c r="C30" s="36"/>
      <c r="D30" s="36"/>
      <c r="E30" s="19">
        <v>52</v>
      </c>
      <c r="F30" s="18">
        <v>0</v>
      </c>
      <c r="G30" s="1"/>
      <c r="H30" s="1"/>
    </row>
    <row r="31" spans="2:8" ht="13.5" thickBot="1" x14ac:dyDescent="0.25">
      <c r="B31" s="10" t="s">
        <v>121</v>
      </c>
      <c r="C31" s="11"/>
      <c r="D31" s="11"/>
      <c r="E31" s="12">
        <v>52</v>
      </c>
      <c r="F31" s="11">
        <v>-75204</v>
      </c>
      <c r="G31" s="1"/>
      <c r="H31" s="1"/>
    </row>
    <row r="32" spans="2:8" x14ac:dyDescent="0.2">
      <c r="B32" s="23"/>
      <c r="C32" s="24"/>
      <c r="D32" s="24"/>
      <c r="E32" s="25"/>
      <c r="F32" s="24"/>
      <c r="G32" s="1"/>
      <c r="H32" s="1"/>
    </row>
    <row r="33" spans="2:8" x14ac:dyDescent="0.2">
      <c r="B33" s="64" t="s">
        <v>142</v>
      </c>
      <c r="C33" s="54"/>
      <c r="D33" s="54"/>
      <c r="E33" s="14">
        <v>-38465</v>
      </c>
      <c r="F33" s="13">
        <v>-3770</v>
      </c>
      <c r="G33" s="1"/>
      <c r="H33" s="1"/>
    </row>
    <row r="34" spans="2:8" x14ac:dyDescent="0.2">
      <c r="B34" s="56" t="s">
        <v>96</v>
      </c>
      <c r="C34" s="54"/>
      <c r="D34" s="54"/>
      <c r="E34" s="27">
        <v>257785</v>
      </c>
      <c r="F34" s="26">
        <v>164459</v>
      </c>
      <c r="G34" s="1"/>
      <c r="H34" s="1"/>
    </row>
    <row r="35" spans="2:8" x14ac:dyDescent="0.2">
      <c r="B35" s="35" t="s">
        <v>113</v>
      </c>
      <c r="C35" s="36"/>
      <c r="D35" s="36"/>
      <c r="E35" s="19">
        <v>-41</v>
      </c>
      <c r="F35" s="18">
        <v>266</v>
      </c>
      <c r="G35" s="1"/>
      <c r="H35" s="1"/>
    </row>
    <row r="36" spans="2:8" ht="13.5" thickBot="1" x14ac:dyDescent="0.25">
      <c r="B36" s="10" t="s">
        <v>97</v>
      </c>
      <c r="C36" s="11"/>
      <c r="D36" s="11"/>
      <c r="E36" s="12">
        <v>219279</v>
      </c>
      <c r="F36" s="11">
        <v>160955</v>
      </c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ht="14.25" x14ac:dyDescent="0.2">
      <c r="B38" s="3" t="s">
        <v>119</v>
      </c>
      <c r="C38" s="1"/>
      <c r="D38" s="1"/>
      <c r="E38" s="1"/>
      <c r="F38" s="1"/>
      <c r="G38" s="1"/>
      <c r="H38" s="1"/>
    </row>
    <row r="39" spans="2:8" x14ac:dyDescent="0.2">
      <c r="G39" s="1"/>
      <c r="H39" s="1"/>
    </row>
    <row r="40" spans="2:8" x14ac:dyDescent="0.2">
      <c r="G40" s="1"/>
      <c r="H40" s="1"/>
    </row>
    <row r="41" spans="2:8" x14ac:dyDescent="0.2">
      <c r="G41" s="1"/>
      <c r="H41" s="1"/>
    </row>
    <row r="42" spans="2:8" x14ac:dyDescent="0.2">
      <c r="H42" s="1"/>
    </row>
    <row r="43" spans="2:8" x14ac:dyDescent="0.2">
      <c r="H43" s="1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&amp;L&amp;"Arial,Bold"TOMTOM FINANCIAL DATA PACK Q1 '14&amp;R&amp;K03-023Copyright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J44"/>
  <sheetViews>
    <sheetView showGridLines="0" zoomScale="70" zoomScaleNormal="70" zoomScaleSheetLayoutView="100" workbookViewId="0"/>
  </sheetViews>
  <sheetFormatPr defaultRowHeight="12.75" x14ac:dyDescent="0.2"/>
  <cols>
    <col min="2" max="2" width="47.5703125" customWidth="1"/>
    <col min="3" max="8" width="10.7109375" customWidth="1"/>
    <col min="9" max="9" width="2.140625" customWidth="1"/>
  </cols>
  <sheetData>
    <row r="1" spans="2:10" x14ac:dyDescent="0.2">
      <c r="B1" s="1"/>
      <c r="C1" s="1"/>
      <c r="D1" s="1"/>
      <c r="E1" s="1"/>
      <c r="F1" s="1"/>
      <c r="G1" s="1"/>
      <c r="H1" s="1"/>
    </row>
    <row r="2" spans="2:10" ht="20.25" x14ac:dyDescent="0.3">
      <c r="B2" s="16" t="s">
        <v>37</v>
      </c>
      <c r="C2" s="1"/>
      <c r="D2" s="1"/>
      <c r="E2" s="1"/>
      <c r="F2" s="1"/>
      <c r="G2" s="1"/>
      <c r="H2" s="1"/>
    </row>
    <row r="3" spans="2:10" x14ac:dyDescent="0.2">
      <c r="B3" s="15" t="s">
        <v>98</v>
      </c>
      <c r="C3" s="1"/>
      <c r="D3" s="1"/>
      <c r="E3" s="1"/>
      <c r="F3" s="1"/>
      <c r="G3" s="1"/>
      <c r="H3" s="1"/>
    </row>
    <row r="4" spans="2:10" ht="13.5" thickBot="1" x14ac:dyDescent="0.25">
      <c r="B4" s="2"/>
      <c r="C4" s="1"/>
      <c r="D4" s="1"/>
      <c r="E4" s="1"/>
      <c r="F4" s="1"/>
      <c r="G4" s="1"/>
      <c r="H4" s="1"/>
    </row>
    <row r="5" spans="2:10" s="5" customFormat="1" ht="24.75" customHeight="1" thickBot="1" x14ac:dyDescent="0.25">
      <c r="B5" s="82" t="s">
        <v>0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7" t="s">
        <v>122</v>
      </c>
      <c r="J5" s="98" t="s">
        <v>136</v>
      </c>
    </row>
    <row r="6" spans="2:10" x14ac:dyDescent="0.2">
      <c r="B6" s="43" t="s">
        <v>24</v>
      </c>
      <c r="C6" s="44">
        <v>289010</v>
      </c>
      <c r="D6" s="44">
        <v>201589</v>
      </c>
      <c r="E6" s="44">
        <v>250246</v>
      </c>
      <c r="F6" s="44">
        <v>244056</v>
      </c>
      <c r="G6" s="44">
        <v>267563</v>
      </c>
      <c r="H6" s="45">
        <f>'2. Cons Stat of Income'!C6</f>
        <v>205378</v>
      </c>
      <c r="J6" s="99">
        <v>963454</v>
      </c>
    </row>
    <row r="7" spans="2:10" x14ac:dyDescent="0.2">
      <c r="B7" s="35" t="s">
        <v>16</v>
      </c>
      <c r="C7" s="18">
        <v>134678</v>
      </c>
      <c r="D7" s="18">
        <v>89123</v>
      </c>
      <c r="E7" s="18">
        <v>122386</v>
      </c>
      <c r="F7" s="18">
        <v>106573</v>
      </c>
      <c r="G7" s="18">
        <v>124126</v>
      </c>
      <c r="H7" s="19">
        <f>'2. Cons Stat of Income'!C7</f>
        <v>88089</v>
      </c>
      <c r="J7" s="100">
        <v>442207</v>
      </c>
    </row>
    <row r="8" spans="2:10" ht="13.5" thickBot="1" x14ac:dyDescent="0.25">
      <c r="B8" s="10" t="s">
        <v>1</v>
      </c>
      <c r="C8" s="11">
        <v>154332</v>
      </c>
      <c r="D8" s="11">
        <v>112466</v>
      </c>
      <c r="E8" s="11">
        <v>127860</v>
      </c>
      <c r="F8" s="11">
        <v>137483</v>
      </c>
      <c r="G8" s="11">
        <v>143437</v>
      </c>
      <c r="H8" s="12">
        <f>'2. Cons Stat of Income'!C8</f>
        <v>117289</v>
      </c>
      <c r="J8" s="101">
        <v>521247</v>
      </c>
    </row>
    <row r="9" spans="2:10" x14ac:dyDescent="0.2">
      <c r="B9" s="23"/>
      <c r="C9" s="34"/>
      <c r="D9" s="34"/>
      <c r="E9" s="34"/>
      <c r="F9" s="34"/>
      <c r="G9" s="34"/>
      <c r="H9" s="65"/>
      <c r="J9" s="102"/>
    </row>
    <row r="10" spans="2:10" x14ac:dyDescent="0.2">
      <c r="B10" s="20" t="s">
        <v>2</v>
      </c>
      <c r="C10" s="42">
        <v>45891</v>
      </c>
      <c r="D10" s="42">
        <v>38961</v>
      </c>
      <c r="E10" s="42">
        <v>44422</v>
      </c>
      <c r="F10" s="42">
        <v>41118</v>
      </c>
      <c r="G10" s="42">
        <v>43655</v>
      </c>
      <c r="H10" s="25">
        <f>'2. Cons Stat of Income'!C10</f>
        <v>43178</v>
      </c>
      <c r="J10" s="103">
        <v>168155</v>
      </c>
    </row>
    <row r="11" spans="2:10" x14ac:dyDescent="0.2">
      <c r="B11" s="20" t="s">
        <v>3</v>
      </c>
      <c r="C11" s="42">
        <v>21777</v>
      </c>
      <c r="D11" s="42">
        <v>18908</v>
      </c>
      <c r="E11" s="42">
        <v>19392</v>
      </c>
      <c r="F11" s="42">
        <v>20962</v>
      </c>
      <c r="G11" s="42">
        <v>22175</v>
      </c>
      <c r="H11" s="25">
        <f>'2. Cons Stat of Income'!C11</f>
        <v>21182</v>
      </c>
      <c r="J11" s="103">
        <v>81436</v>
      </c>
    </row>
    <row r="12" spans="2:10" x14ac:dyDescent="0.2">
      <c r="B12" s="20" t="s">
        <v>4</v>
      </c>
      <c r="C12" s="42">
        <v>14291</v>
      </c>
      <c r="D12" s="42">
        <v>10749</v>
      </c>
      <c r="E12" s="42">
        <v>11314</v>
      </c>
      <c r="F12" s="42">
        <v>12825</v>
      </c>
      <c r="G12" s="42">
        <v>27908</v>
      </c>
      <c r="H12" s="25">
        <f>'2. Cons Stat of Income'!C12</f>
        <v>9298</v>
      </c>
      <c r="J12" s="103">
        <v>62796</v>
      </c>
    </row>
    <row r="13" spans="2:10" x14ac:dyDescent="0.2">
      <c r="B13" s="35" t="s">
        <v>5</v>
      </c>
      <c r="C13" s="47">
        <v>47734</v>
      </c>
      <c r="D13" s="47">
        <v>43800</v>
      </c>
      <c r="E13" s="47">
        <v>45084</v>
      </c>
      <c r="F13" s="47">
        <v>48963</v>
      </c>
      <c r="G13" s="47">
        <v>45466</v>
      </c>
      <c r="H13" s="19">
        <f>'2. Cons Stat of Income'!C13</f>
        <v>42120</v>
      </c>
      <c r="J13" s="100">
        <v>183315</v>
      </c>
    </row>
    <row r="14" spans="2:10" x14ac:dyDescent="0.2">
      <c r="B14" s="9" t="s">
        <v>6</v>
      </c>
      <c r="C14" s="13">
        <v>129693</v>
      </c>
      <c r="D14" s="13">
        <v>112418</v>
      </c>
      <c r="E14" s="13">
        <v>120212</v>
      </c>
      <c r="F14" s="13">
        <v>123868</v>
      </c>
      <c r="G14" s="13">
        <v>139204</v>
      </c>
      <c r="H14" s="14">
        <f>'2. Cons Stat of Income'!C14</f>
        <v>115778</v>
      </c>
      <c r="J14" s="104">
        <v>495701</v>
      </c>
    </row>
    <row r="15" spans="2:10" ht="12.75" customHeight="1" x14ac:dyDescent="0.2">
      <c r="B15" s="8"/>
      <c r="C15" s="18"/>
      <c r="D15" s="18"/>
      <c r="E15" s="18"/>
      <c r="F15" s="18"/>
      <c r="G15" s="18"/>
      <c r="H15" s="19"/>
      <c r="J15" s="100"/>
    </row>
    <row r="16" spans="2:10" ht="13.5" thickBot="1" x14ac:dyDescent="0.25">
      <c r="B16" s="10" t="s">
        <v>7</v>
      </c>
      <c r="C16" s="11">
        <v>24639</v>
      </c>
      <c r="D16" s="11">
        <v>48</v>
      </c>
      <c r="E16" s="11">
        <v>7648</v>
      </c>
      <c r="F16" s="11">
        <v>13615</v>
      </c>
      <c r="G16" s="11">
        <v>4233</v>
      </c>
      <c r="H16" s="12">
        <f>'2. Cons Stat of Income'!C16</f>
        <v>1511</v>
      </c>
      <c r="J16" s="101">
        <v>25546</v>
      </c>
    </row>
    <row r="17" spans="2:10" x14ac:dyDescent="0.2">
      <c r="B17" s="23"/>
      <c r="C17" s="24"/>
      <c r="D17" s="24"/>
      <c r="E17" s="24"/>
      <c r="F17" s="24"/>
      <c r="G17" s="24"/>
      <c r="H17" s="25"/>
      <c r="J17" s="103"/>
    </row>
    <row r="18" spans="2:10" x14ac:dyDescent="0.2">
      <c r="B18" s="20" t="s">
        <v>25</v>
      </c>
      <c r="C18" s="24">
        <v>-2374</v>
      </c>
      <c r="D18" s="24">
        <v>-1116</v>
      </c>
      <c r="E18" s="24">
        <v>-263</v>
      </c>
      <c r="F18" s="24">
        <v>-765</v>
      </c>
      <c r="G18" s="24">
        <v>-800</v>
      </c>
      <c r="H18" s="25">
        <f>'2. Cons Stat of Income'!C18</f>
        <v>-1020</v>
      </c>
      <c r="J18" s="103">
        <v>-2945</v>
      </c>
    </row>
    <row r="19" spans="2:10" x14ac:dyDescent="0.2">
      <c r="B19" s="20" t="s">
        <v>26</v>
      </c>
      <c r="C19" s="24">
        <v>-290</v>
      </c>
      <c r="D19" s="24">
        <v>-995</v>
      </c>
      <c r="E19" s="24">
        <v>-1299</v>
      </c>
      <c r="F19" s="24">
        <v>358</v>
      </c>
      <c r="G19" s="24">
        <v>317</v>
      </c>
      <c r="H19" s="25">
        <f>'2. Cons Stat of Income'!C19</f>
        <v>-1176</v>
      </c>
      <c r="J19" s="103">
        <v>-1619</v>
      </c>
    </row>
    <row r="20" spans="2:10" x14ac:dyDescent="0.2">
      <c r="B20" s="35" t="s">
        <v>27</v>
      </c>
      <c r="C20" s="18">
        <v>137</v>
      </c>
      <c r="D20" s="18">
        <v>254</v>
      </c>
      <c r="E20" s="18">
        <v>2560</v>
      </c>
      <c r="F20" s="18">
        <v>166</v>
      </c>
      <c r="G20" s="18">
        <v>112</v>
      </c>
      <c r="H20" s="19">
        <f>'2. Cons Stat of Income'!C20</f>
        <v>136</v>
      </c>
      <c r="J20" s="100">
        <v>3091</v>
      </c>
    </row>
    <row r="21" spans="2:10" ht="13.5" thickBot="1" x14ac:dyDescent="0.25">
      <c r="B21" s="10" t="s">
        <v>8</v>
      </c>
      <c r="C21" s="11">
        <v>22112</v>
      </c>
      <c r="D21" s="11">
        <v>-1809</v>
      </c>
      <c r="E21" s="11">
        <v>8646</v>
      </c>
      <c r="F21" s="11">
        <v>13374</v>
      </c>
      <c r="G21" s="11">
        <v>3862</v>
      </c>
      <c r="H21" s="12">
        <f>'2. Cons Stat of Income'!C21</f>
        <v>-549</v>
      </c>
      <c r="J21" s="101">
        <v>24073</v>
      </c>
    </row>
    <row r="22" spans="2:10" x14ac:dyDescent="0.2">
      <c r="B22" s="23"/>
      <c r="C22" s="24"/>
      <c r="D22" s="24"/>
      <c r="E22" s="24"/>
      <c r="F22" s="24"/>
      <c r="G22" s="24"/>
      <c r="H22" s="25"/>
      <c r="J22" s="103"/>
    </row>
    <row r="23" spans="2:10" x14ac:dyDescent="0.2">
      <c r="B23" s="35" t="s">
        <v>9</v>
      </c>
      <c r="C23" s="18">
        <v>77403</v>
      </c>
      <c r="D23" s="18">
        <v>-387</v>
      </c>
      <c r="E23" s="18">
        <v>-977</v>
      </c>
      <c r="F23" s="18">
        <v>-2009</v>
      </c>
      <c r="G23" s="18">
        <v>-637</v>
      </c>
      <c r="H23" s="19">
        <f>'2. Cons Stat of Income'!C23</f>
        <v>8103</v>
      </c>
      <c r="J23" s="100">
        <v>-4010</v>
      </c>
    </row>
    <row r="24" spans="2:10" ht="13.5" thickBot="1" x14ac:dyDescent="0.25">
      <c r="B24" s="10" t="s">
        <v>10</v>
      </c>
      <c r="C24" s="11">
        <v>99515</v>
      </c>
      <c r="D24" s="11">
        <v>-2196</v>
      </c>
      <c r="E24" s="11">
        <v>7669</v>
      </c>
      <c r="F24" s="11">
        <v>11365</v>
      </c>
      <c r="G24" s="11">
        <v>3225</v>
      </c>
      <c r="H24" s="12">
        <f>'2. Cons Stat of Income'!C24</f>
        <v>7554</v>
      </c>
      <c r="J24" s="101">
        <v>20063</v>
      </c>
    </row>
    <row r="25" spans="2:10" ht="13.5" thickBot="1" x14ac:dyDescent="0.25">
      <c r="B25" s="23"/>
      <c r="C25" s="24"/>
      <c r="D25" s="24"/>
      <c r="E25" s="24"/>
      <c r="F25" s="24"/>
      <c r="G25" s="24"/>
      <c r="H25" s="25"/>
      <c r="J25" s="103"/>
    </row>
    <row r="26" spans="2:10" x14ac:dyDescent="0.2">
      <c r="B26" s="79" t="s">
        <v>109</v>
      </c>
      <c r="C26" s="81"/>
      <c r="D26" s="81"/>
      <c r="E26" s="81"/>
      <c r="F26" s="81"/>
      <c r="G26" s="81"/>
      <c r="H26" s="80"/>
      <c r="J26" s="105"/>
    </row>
    <row r="27" spans="2:10" s="86" customFormat="1" x14ac:dyDescent="0.2">
      <c r="B27" s="20" t="s">
        <v>12</v>
      </c>
      <c r="C27" s="84">
        <v>0.53</v>
      </c>
      <c r="D27" s="84">
        <v>0.56000000000000005</v>
      </c>
      <c r="E27" s="84">
        <v>0.51</v>
      </c>
      <c r="F27" s="84">
        <v>0.56000000000000005</v>
      </c>
      <c r="G27" s="84">
        <v>0.54</v>
      </c>
      <c r="H27" s="85">
        <f>'1. Key figures table'!C12</f>
        <v>0.56999999999999995</v>
      </c>
      <c r="J27" s="106">
        <v>0.54</v>
      </c>
    </row>
    <row r="28" spans="2:10" s="86" customFormat="1" x14ac:dyDescent="0.2">
      <c r="B28" s="20" t="s">
        <v>13</v>
      </c>
      <c r="C28" s="84">
        <v>0.09</v>
      </c>
      <c r="D28" s="84">
        <v>0</v>
      </c>
      <c r="E28" s="84">
        <v>0.03</v>
      </c>
      <c r="F28" s="84">
        <v>0.06</v>
      </c>
      <c r="G28" s="84">
        <v>0.02</v>
      </c>
      <c r="H28" s="85">
        <f>'1. Key figures table'!C16</f>
        <v>0.01</v>
      </c>
      <c r="J28" s="106">
        <v>0.03</v>
      </c>
    </row>
    <row r="29" spans="2:10" s="83" customFormat="1" ht="13.5" thickBot="1" x14ac:dyDescent="0.25">
      <c r="B29" s="66"/>
      <c r="C29" s="67"/>
      <c r="D29" s="67"/>
      <c r="E29" s="67"/>
      <c r="F29" s="67"/>
      <c r="G29" s="67"/>
      <c r="H29" s="68"/>
      <c r="J29" s="107"/>
    </row>
    <row r="30" spans="2:10" x14ac:dyDescent="0.2">
      <c r="B30" s="79" t="s">
        <v>11</v>
      </c>
      <c r="C30" s="81"/>
      <c r="D30" s="81"/>
      <c r="E30" s="81"/>
      <c r="F30" s="81"/>
      <c r="G30" s="81"/>
      <c r="H30" s="80"/>
      <c r="J30" s="105"/>
    </row>
    <row r="31" spans="2:10" x14ac:dyDescent="0.2">
      <c r="B31" s="57" t="s">
        <v>17</v>
      </c>
      <c r="C31" s="28">
        <v>0.45</v>
      </c>
      <c r="D31" s="28">
        <v>-0.01</v>
      </c>
      <c r="E31" s="28">
        <v>0.03</v>
      </c>
      <c r="F31" s="28">
        <v>0.05</v>
      </c>
      <c r="G31" s="28">
        <v>0.01</v>
      </c>
      <c r="H31" s="29">
        <f>'1. Key figures table'!C19</f>
        <v>0.03</v>
      </c>
      <c r="J31" s="108">
        <v>0.09</v>
      </c>
    </row>
    <row r="32" spans="2:10" ht="15" thickBot="1" x14ac:dyDescent="0.25">
      <c r="B32" s="58" t="s">
        <v>23</v>
      </c>
      <c r="C32" s="30">
        <v>0.13</v>
      </c>
      <c r="D32" s="30">
        <v>0.03</v>
      </c>
      <c r="E32" s="30">
        <v>7.0000000000000007E-2</v>
      </c>
      <c r="F32" s="30">
        <v>0.1</v>
      </c>
      <c r="G32" s="30">
        <v>0.06</v>
      </c>
      <c r="H32" s="31">
        <f>'1. Key figures table'!C20</f>
        <v>0.08</v>
      </c>
      <c r="J32" s="109">
        <v>0.26</v>
      </c>
    </row>
    <row r="33" spans="2:10" x14ac:dyDescent="0.2">
      <c r="B33" s="1"/>
      <c r="C33" s="1"/>
      <c r="D33" s="1"/>
      <c r="E33" s="1"/>
      <c r="F33" s="1"/>
      <c r="G33" s="1"/>
      <c r="H33" s="1"/>
    </row>
    <row r="34" spans="2:10" x14ac:dyDescent="0.2">
      <c r="B34" s="3" t="s">
        <v>114</v>
      </c>
      <c r="C34" s="1"/>
      <c r="D34" s="1"/>
      <c r="E34" s="1"/>
      <c r="F34" s="1"/>
      <c r="G34" s="1"/>
      <c r="H34" s="1"/>
    </row>
    <row r="35" spans="2:10" x14ac:dyDescent="0.2">
      <c r="B35" s="1"/>
      <c r="C35" s="1"/>
      <c r="D35" s="1"/>
      <c r="E35" s="1"/>
      <c r="F35" s="1"/>
      <c r="G35" s="1"/>
      <c r="H35" s="1"/>
    </row>
    <row r="36" spans="2:10" x14ac:dyDescent="0.2">
      <c r="C36" s="117"/>
      <c r="D36" s="117"/>
      <c r="E36" s="117"/>
      <c r="F36" s="117"/>
      <c r="G36" s="117"/>
      <c r="H36" s="117"/>
      <c r="I36" s="117"/>
      <c r="J36" s="117"/>
    </row>
    <row r="37" spans="2:10" x14ac:dyDescent="0.2">
      <c r="C37" s="117"/>
      <c r="D37" s="117"/>
      <c r="E37" s="117"/>
      <c r="F37" s="117"/>
      <c r="G37" s="117"/>
      <c r="H37" s="117"/>
      <c r="I37" s="117"/>
      <c r="J37" s="117"/>
    </row>
    <row r="38" spans="2:10" x14ac:dyDescent="0.2">
      <c r="C38" s="96"/>
    </row>
    <row r="44" spans="2:10" x14ac:dyDescent="0.2">
      <c r="C44" s="97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&amp;L&amp;"Arial,Bold"TOMTOM FINANCIAL DATA PACK Q1 '14&amp;R&amp;K03-023Copyright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40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1.5703125" customWidth="1"/>
  </cols>
  <sheetData>
    <row r="1" spans="2:8" x14ac:dyDescent="0.2">
      <c r="B1" s="1"/>
      <c r="C1" s="1"/>
      <c r="D1" s="1"/>
      <c r="E1" s="1"/>
      <c r="F1" s="1"/>
      <c r="G1" s="1"/>
      <c r="H1" s="1"/>
    </row>
    <row r="2" spans="2:8" ht="20.25" x14ac:dyDescent="0.3">
      <c r="B2" s="16" t="s">
        <v>40</v>
      </c>
      <c r="C2" s="1"/>
      <c r="D2" s="1"/>
      <c r="E2" s="1"/>
      <c r="F2" s="1"/>
      <c r="G2" s="1"/>
      <c r="H2" s="1"/>
    </row>
    <row r="3" spans="2:8" x14ac:dyDescent="0.2">
      <c r="B3" s="15" t="s">
        <v>98</v>
      </c>
      <c r="C3" s="1"/>
      <c r="D3" s="1"/>
      <c r="E3" s="1"/>
      <c r="F3" s="1"/>
      <c r="G3" s="1"/>
      <c r="H3" s="1"/>
    </row>
    <row r="4" spans="2:8" ht="13.5" thickBot="1" x14ac:dyDescent="0.25">
      <c r="B4" s="2"/>
      <c r="C4" s="1"/>
      <c r="D4" s="1"/>
      <c r="E4" s="1"/>
      <c r="F4" s="1"/>
      <c r="G4" s="1"/>
      <c r="H4" s="1"/>
    </row>
    <row r="5" spans="2:8" s="5" customFormat="1" ht="24.75" customHeight="1" thickBot="1" x14ac:dyDescent="0.25">
      <c r="B5" s="82" t="s">
        <v>0</v>
      </c>
      <c r="C5" s="69">
        <v>41274</v>
      </c>
      <c r="D5" s="69">
        <v>41364</v>
      </c>
      <c r="E5" s="69">
        <v>41455</v>
      </c>
      <c r="F5" s="69">
        <v>41547</v>
      </c>
      <c r="G5" s="69">
        <v>41639</v>
      </c>
      <c r="H5" s="70">
        <v>41729</v>
      </c>
    </row>
    <row r="6" spans="2:8" x14ac:dyDescent="0.2">
      <c r="B6" s="43" t="s">
        <v>41</v>
      </c>
      <c r="C6" s="44"/>
      <c r="D6" s="44"/>
      <c r="E6" s="44"/>
      <c r="F6" s="44"/>
      <c r="G6" s="71"/>
      <c r="H6" s="45"/>
    </row>
    <row r="7" spans="2:8" x14ac:dyDescent="0.2">
      <c r="B7" s="9" t="s">
        <v>42</v>
      </c>
      <c r="C7" s="13"/>
      <c r="D7" s="13"/>
      <c r="E7" s="13"/>
      <c r="F7" s="13"/>
      <c r="G7" s="24"/>
      <c r="H7" s="14"/>
    </row>
    <row r="8" spans="2:8" x14ac:dyDescent="0.2">
      <c r="B8" s="20" t="s">
        <v>43</v>
      </c>
      <c r="C8" s="24">
        <v>381569</v>
      </c>
      <c r="D8" s="24">
        <v>381569</v>
      </c>
      <c r="E8" s="24">
        <v>381569</v>
      </c>
      <c r="F8" s="24">
        <v>381569</v>
      </c>
      <c r="G8" s="24">
        <v>381569</v>
      </c>
      <c r="H8" s="25">
        <f>'3. Cons Balance Sheet'!E8</f>
        <v>381569</v>
      </c>
    </row>
    <row r="9" spans="2:8" x14ac:dyDescent="0.2">
      <c r="B9" s="20" t="s">
        <v>44</v>
      </c>
      <c r="C9" s="24">
        <v>821233</v>
      </c>
      <c r="D9" s="24">
        <v>811827</v>
      </c>
      <c r="E9" s="24">
        <v>809964</v>
      </c>
      <c r="F9" s="24">
        <v>812246</v>
      </c>
      <c r="G9" s="24">
        <v>803635</v>
      </c>
      <c r="H9" s="25">
        <f>'3. Cons Balance Sheet'!E9</f>
        <v>798468</v>
      </c>
    </row>
    <row r="10" spans="2:8" x14ac:dyDescent="0.2">
      <c r="B10" s="35" t="s">
        <v>99</v>
      </c>
      <c r="C10" s="18">
        <v>44260</v>
      </c>
      <c r="D10" s="18">
        <v>43969</v>
      </c>
      <c r="E10" s="18">
        <v>38941</v>
      </c>
      <c r="F10" s="18">
        <v>39152</v>
      </c>
      <c r="G10" s="18">
        <v>38339</v>
      </c>
      <c r="H10" s="19">
        <f>SUM('3. Cons Balance Sheet'!E10:E12)</f>
        <v>37758</v>
      </c>
    </row>
    <row r="11" spans="2:8" ht="13.5" thickBot="1" x14ac:dyDescent="0.25">
      <c r="B11" s="10" t="s">
        <v>54</v>
      </c>
      <c r="C11" s="11">
        <v>1247062</v>
      </c>
      <c r="D11" s="11">
        <v>1237365</v>
      </c>
      <c r="E11" s="11">
        <v>1230474</v>
      </c>
      <c r="F11" s="11">
        <v>1232967</v>
      </c>
      <c r="G11" s="11">
        <v>1223543</v>
      </c>
      <c r="H11" s="12">
        <f>'3. Cons Balance Sheet'!E13</f>
        <v>1217795</v>
      </c>
    </row>
    <row r="12" spans="2:8" x14ac:dyDescent="0.2">
      <c r="B12" s="23"/>
      <c r="C12" s="24"/>
      <c r="D12" s="24"/>
      <c r="E12" s="24"/>
      <c r="F12" s="24"/>
      <c r="G12" s="24"/>
      <c r="H12" s="25"/>
    </row>
    <row r="13" spans="2:8" x14ac:dyDescent="0.2">
      <c r="B13" s="23" t="s">
        <v>48</v>
      </c>
      <c r="C13" s="24"/>
      <c r="D13" s="24"/>
      <c r="E13" s="24"/>
      <c r="F13" s="24"/>
      <c r="G13" s="24"/>
      <c r="H13" s="25"/>
    </row>
    <row r="14" spans="2:8" x14ac:dyDescent="0.2">
      <c r="B14" s="20" t="s">
        <v>49</v>
      </c>
      <c r="C14" s="24">
        <v>44383</v>
      </c>
      <c r="D14" s="24">
        <v>53346</v>
      </c>
      <c r="E14" s="24">
        <v>46978</v>
      </c>
      <c r="F14" s="24">
        <v>55514</v>
      </c>
      <c r="G14" s="24">
        <v>42260</v>
      </c>
      <c r="H14" s="25">
        <f>'3. Cons Balance Sheet'!E16</f>
        <v>46212</v>
      </c>
    </row>
    <row r="15" spans="2:8" x14ac:dyDescent="0.2">
      <c r="B15" s="20" t="s">
        <v>100</v>
      </c>
      <c r="C15" s="24">
        <v>268540</v>
      </c>
      <c r="D15" s="24">
        <v>173848</v>
      </c>
      <c r="E15" s="24">
        <v>175338</v>
      </c>
      <c r="F15" s="24">
        <v>175206</v>
      </c>
      <c r="G15" s="24">
        <v>153926</v>
      </c>
      <c r="H15" s="25">
        <f>SUM('3. Cons Balance Sheet'!E17:E19)</f>
        <v>142624</v>
      </c>
    </row>
    <row r="16" spans="2:8" x14ac:dyDescent="0.2">
      <c r="B16" s="35" t="s">
        <v>53</v>
      </c>
      <c r="C16" s="18">
        <v>164459</v>
      </c>
      <c r="D16" s="18">
        <v>160955</v>
      </c>
      <c r="E16" s="18">
        <v>181139</v>
      </c>
      <c r="F16" s="18">
        <v>227538</v>
      </c>
      <c r="G16" s="18">
        <v>257785</v>
      </c>
      <c r="H16" s="19">
        <f>'3. Cons Balance Sheet'!E20</f>
        <v>219279</v>
      </c>
    </row>
    <row r="17" spans="2:8" ht="13.5" thickBot="1" x14ac:dyDescent="0.25">
      <c r="B17" s="10" t="s">
        <v>55</v>
      </c>
      <c r="C17" s="11">
        <v>477382</v>
      </c>
      <c r="D17" s="11">
        <v>388150</v>
      </c>
      <c r="E17" s="11">
        <v>403455</v>
      </c>
      <c r="F17" s="11">
        <v>458258</v>
      </c>
      <c r="G17" s="11">
        <v>453971</v>
      </c>
      <c r="H17" s="12">
        <f>'3. Cons Balance Sheet'!E21</f>
        <v>408115</v>
      </c>
    </row>
    <row r="18" spans="2:8" x14ac:dyDescent="0.2">
      <c r="B18" s="23"/>
      <c r="C18" s="24"/>
      <c r="D18" s="24"/>
      <c r="E18" s="24"/>
      <c r="F18" s="24"/>
      <c r="G18" s="24"/>
      <c r="H18" s="25"/>
    </row>
    <row r="19" spans="2:8" x14ac:dyDescent="0.2">
      <c r="B19" s="61" t="s">
        <v>56</v>
      </c>
      <c r="C19" s="72">
        <v>1724444</v>
      </c>
      <c r="D19" s="72">
        <v>1625515</v>
      </c>
      <c r="E19" s="72">
        <v>1633929</v>
      </c>
      <c r="F19" s="72">
        <v>1691225</v>
      </c>
      <c r="G19" s="72">
        <v>1677514</v>
      </c>
      <c r="H19" s="51">
        <f>'3. Cons Balance Sheet'!E23</f>
        <v>1625910</v>
      </c>
    </row>
    <row r="20" spans="2:8" x14ac:dyDescent="0.2">
      <c r="B20" s="73"/>
      <c r="C20" s="13"/>
      <c r="D20" s="13"/>
      <c r="E20" s="13"/>
      <c r="F20" s="13"/>
      <c r="G20" s="13"/>
      <c r="H20" s="14"/>
    </row>
    <row r="21" spans="2:8" x14ac:dyDescent="0.2">
      <c r="B21" s="74" t="s">
        <v>57</v>
      </c>
      <c r="C21" s="18"/>
      <c r="D21" s="18"/>
      <c r="E21" s="18"/>
      <c r="F21" s="18"/>
      <c r="G21" s="18"/>
      <c r="H21" s="19"/>
    </row>
    <row r="22" spans="2:8" ht="13.5" thickBot="1" x14ac:dyDescent="0.25">
      <c r="B22" s="10" t="s">
        <v>65</v>
      </c>
      <c r="C22" s="11">
        <v>838417</v>
      </c>
      <c r="D22" s="11">
        <v>837174</v>
      </c>
      <c r="E22" s="11">
        <v>842583</v>
      </c>
      <c r="F22" s="11">
        <v>852598</v>
      </c>
      <c r="G22" s="11">
        <v>854261</v>
      </c>
      <c r="H22" s="12">
        <f>'3. Cons Balance Sheet'!E33</f>
        <v>864130</v>
      </c>
    </row>
    <row r="23" spans="2:8" x14ac:dyDescent="0.2">
      <c r="B23" s="23"/>
      <c r="C23" s="24"/>
      <c r="D23" s="24"/>
      <c r="E23" s="24"/>
      <c r="F23" s="24"/>
      <c r="G23" s="24"/>
      <c r="H23" s="25"/>
    </row>
    <row r="24" spans="2:8" x14ac:dyDescent="0.2">
      <c r="B24" s="20" t="s">
        <v>67</v>
      </c>
      <c r="C24" s="24">
        <v>170909</v>
      </c>
      <c r="D24" s="24">
        <v>168118</v>
      </c>
      <c r="E24" s="24">
        <v>167825</v>
      </c>
      <c r="F24" s="24">
        <v>167106</v>
      </c>
      <c r="G24" s="24">
        <v>171727</v>
      </c>
      <c r="H24" s="25">
        <f>'3. Cons Balance Sheet'!E37</f>
        <v>166356</v>
      </c>
    </row>
    <row r="25" spans="2:8" x14ac:dyDescent="0.2">
      <c r="B25" s="20" t="s">
        <v>101</v>
      </c>
      <c r="C25" s="24">
        <v>173437</v>
      </c>
      <c r="D25" s="24">
        <v>172757</v>
      </c>
      <c r="E25" s="24">
        <v>172984</v>
      </c>
      <c r="F25" s="24">
        <v>173864</v>
      </c>
      <c r="G25" s="24">
        <v>99348</v>
      </c>
      <c r="H25" s="25">
        <f>'3. Cons Balance Sheet'!E36</f>
        <v>99445</v>
      </c>
    </row>
    <row r="26" spans="2:8" x14ac:dyDescent="0.2">
      <c r="B26" s="20" t="s">
        <v>102</v>
      </c>
      <c r="C26" s="24">
        <v>73703</v>
      </c>
      <c r="D26" s="24">
        <v>0</v>
      </c>
      <c r="E26" s="24">
        <v>0</v>
      </c>
      <c r="F26" s="24">
        <v>106</v>
      </c>
      <c r="G26" s="24">
        <v>74089</v>
      </c>
      <c r="H26" s="25">
        <f>'3. Cons Balance Sheet'!E43</f>
        <v>74219</v>
      </c>
    </row>
    <row r="27" spans="2:8" x14ac:dyDescent="0.2">
      <c r="B27" s="20" t="s">
        <v>68</v>
      </c>
      <c r="C27" s="24">
        <v>81460</v>
      </c>
      <c r="D27" s="24">
        <v>80897</v>
      </c>
      <c r="E27" s="24">
        <v>80684</v>
      </c>
      <c r="F27" s="24">
        <v>80977</v>
      </c>
      <c r="G27" s="24">
        <v>79832</v>
      </c>
      <c r="H27" s="25">
        <f>'3. Cons Balance Sheet'!E38+'3. Cons Balance Sheet'!E46</f>
        <v>88277</v>
      </c>
    </row>
    <row r="28" spans="2:8" x14ac:dyDescent="0.2">
      <c r="B28" s="20" t="s">
        <v>73</v>
      </c>
      <c r="C28" s="24">
        <v>84162</v>
      </c>
      <c r="D28" s="24">
        <v>88573</v>
      </c>
      <c r="E28" s="24">
        <v>93237</v>
      </c>
      <c r="F28" s="24">
        <v>88537</v>
      </c>
      <c r="G28" s="24">
        <v>82337</v>
      </c>
      <c r="H28" s="25">
        <f>'3. Cons Balance Sheet'!E44</f>
        <v>74111</v>
      </c>
    </row>
    <row r="29" spans="2:8" x14ac:dyDescent="0.2">
      <c r="B29" s="20" t="s">
        <v>69</v>
      </c>
      <c r="C29" s="24">
        <v>77126</v>
      </c>
      <c r="D29" s="24">
        <v>65695</v>
      </c>
      <c r="E29" s="24">
        <v>59318</v>
      </c>
      <c r="F29" s="24">
        <v>84138</v>
      </c>
      <c r="G29" s="24">
        <v>113816</v>
      </c>
      <c r="H29" s="25">
        <f>'3. Cons Balance Sheet'!E39+'3. Cons Balance Sheet'!E47</f>
        <v>109234</v>
      </c>
    </row>
    <row r="30" spans="2:8" x14ac:dyDescent="0.2">
      <c r="B30" s="35" t="s">
        <v>103</v>
      </c>
      <c r="C30" s="18">
        <v>225230</v>
      </c>
      <c r="D30" s="18">
        <v>212301</v>
      </c>
      <c r="E30" s="18">
        <v>217298</v>
      </c>
      <c r="F30" s="18">
        <v>243899.00000000003</v>
      </c>
      <c r="G30" s="18">
        <v>202104</v>
      </c>
      <c r="H30" s="19">
        <f>'3. Cons Balance Sheet'!E45+'3. Cons Balance Sheet'!E48</f>
        <v>150138</v>
      </c>
    </row>
    <row r="31" spans="2:8" ht="13.5" thickBot="1" x14ac:dyDescent="0.25">
      <c r="B31" s="10" t="s">
        <v>104</v>
      </c>
      <c r="C31" s="11">
        <v>886027</v>
      </c>
      <c r="D31" s="11">
        <v>788341</v>
      </c>
      <c r="E31" s="11">
        <v>791346</v>
      </c>
      <c r="F31" s="11">
        <v>838627</v>
      </c>
      <c r="G31" s="11">
        <v>823253</v>
      </c>
      <c r="H31" s="12">
        <f>'3. Cons Balance Sheet'!E40+'3. Cons Balance Sheet'!E49</f>
        <v>761780</v>
      </c>
    </row>
    <row r="32" spans="2:8" x14ac:dyDescent="0.2">
      <c r="B32" s="23"/>
      <c r="C32" s="24"/>
      <c r="D32" s="24"/>
      <c r="E32" s="24"/>
      <c r="F32" s="24"/>
      <c r="G32" s="24"/>
      <c r="H32" s="25"/>
    </row>
    <row r="33" spans="2:8" x14ac:dyDescent="0.2">
      <c r="B33" s="61" t="s">
        <v>77</v>
      </c>
      <c r="C33" s="72">
        <v>1724444</v>
      </c>
      <c r="D33" s="72">
        <v>1625515</v>
      </c>
      <c r="E33" s="72">
        <v>1633929</v>
      </c>
      <c r="F33" s="72">
        <v>1691225</v>
      </c>
      <c r="G33" s="72">
        <v>1677514</v>
      </c>
      <c r="H33" s="51">
        <f>'3. Cons Balance Sheet'!E51</f>
        <v>1625910</v>
      </c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3"/>
      <c r="C35" s="118"/>
      <c r="D35" s="118"/>
      <c r="E35" s="118"/>
      <c r="F35" s="118"/>
      <c r="G35" s="118"/>
      <c r="H35" s="118"/>
    </row>
    <row r="37" spans="2:8" x14ac:dyDescent="0.2">
      <c r="C37" s="96"/>
      <c r="D37" s="96"/>
      <c r="E37" s="96"/>
      <c r="F37" s="96"/>
      <c r="G37" s="96"/>
      <c r="H37" s="96"/>
    </row>
    <row r="38" spans="2:8" x14ac:dyDescent="0.2">
      <c r="C38" s="96"/>
      <c r="D38" s="96"/>
      <c r="E38" s="96"/>
      <c r="F38" s="96"/>
      <c r="G38" s="96"/>
      <c r="H38" s="96"/>
    </row>
    <row r="39" spans="2:8" x14ac:dyDescent="0.2">
      <c r="C39" s="96"/>
      <c r="D39" s="96"/>
      <c r="E39" s="96"/>
      <c r="F39" s="96"/>
      <c r="G39" s="96"/>
      <c r="H39" s="96"/>
    </row>
    <row r="40" spans="2:8" x14ac:dyDescent="0.2">
      <c r="C40" s="96"/>
      <c r="D40" s="96"/>
      <c r="E40" s="96"/>
      <c r="F40" s="96"/>
      <c r="G40" s="96"/>
      <c r="H40" s="96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&amp;L&amp;"Arial,Bold"TOMTOM FINANCIAL DATA PACK Q1 '14&amp;R&amp;K03-023Copyright © 2014 TomTom International BV. All rights reserved.</oddHeader>
    <oddFooter>&amp;L&amp;"Arial,Bold"TomTom Investor Relations&amp;"Arial,Regular"
+31 20 7575 194&amp;R&amp;"Arial,Bold"Page &amp;P of &amp;N</oddFooter>
  </headerFooter>
  <ignoredErrors>
    <ignoredError sqref="H10:H3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P27"/>
  <sheetViews>
    <sheetView showGridLines="0" zoomScale="85" zoomScaleNormal="85" zoomScaleSheetLayoutView="70" workbookViewId="0"/>
  </sheetViews>
  <sheetFormatPr defaultRowHeight="12.75" x14ac:dyDescent="0.2"/>
  <cols>
    <col min="2" max="2" width="61" customWidth="1"/>
    <col min="3" max="8" width="10.7109375" customWidth="1"/>
  </cols>
  <sheetData>
    <row r="1" spans="2:16" x14ac:dyDescent="0.2">
      <c r="B1" s="1"/>
      <c r="C1" s="1"/>
      <c r="D1" s="1"/>
      <c r="E1" s="1"/>
      <c r="F1" s="1"/>
      <c r="G1" s="1"/>
      <c r="H1" s="1"/>
    </row>
    <row r="2" spans="2:16" ht="20.25" x14ac:dyDescent="0.3">
      <c r="B2" s="16" t="s">
        <v>78</v>
      </c>
      <c r="C2" s="1"/>
      <c r="D2" s="1"/>
      <c r="E2" s="1"/>
      <c r="F2" s="1"/>
      <c r="G2" s="1"/>
      <c r="H2" s="1"/>
    </row>
    <row r="3" spans="2:16" x14ac:dyDescent="0.2">
      <c r="B3" s="15" t="s">
        <v>98</v>
      </c>
      <c r="C3" s="1"/>
      <c r="D3" s="1"/>
      <c r="E3" s="1"/>
      <c r="F3" s="1"/>
      <c r="G3" s="1"/>
      <c r="H3" s="1"/>
    </row>
    <row r="4" spans="2:16" ht="13.5" thickBot="1" x14ac:dyDescent="0.25">
      <c r="B4" s="2"/>
      <c r="C4" s="1"/>
      <c r="D4" s="1"/>
      <c r="E4" s="1"/>
      <c r="F4" s="1"/>
      <c r="G4" s="1"/>
      <c r="H4" s="1"/>
    </row>
    <row r="5" spans="2:16" s="5" customFormat="1" ht="24.75" customHeight="1" thickBot="1" x14ac:dyDescent="0.25">
      <c r="B5" s="82" t="s">
        <v>0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7" t="s">
        <v>122</v>
      </c>
      <c r="J5"/>
      <c r="K5"/>
      <c r="L5"/>
      <c r="M5"/>
      <c r="N5"/>
      <c r="O5"/>
      <c r="P5"/>
    </row>
    <row r="6" spans="2:16" x14ac:dyDescent="0.2">
      <c r="B6" s="20" t="s">
        <v>79</v>
      </c>
      <c r="C6" s="42">
        <v>24639</v>
      </c>
      <c r="D6" s="42">
        <v>48</v>
      </c>
      <c r="E6" s="42">
        <v>7648</v>
      </c>
      <c r="F6" s="42">
        <v>13615</v>
      </c>
      <c r="G6" s="42">
        <v>4233</v>
      </c>
      <c r="H6" s="25">
        <f>'4. Cons Stat of CF'!E6</f>
        <v>1511</v>
      </c>
    </row>
    <row r="7" spans="2:16" x14ac:dyDescent="0.2">
      <c r="B7" s="20" t="s">
        <v>140</v>
      </c>
      <c r="C7" s="42">
        <v>-4226</v>
      </c>
      <c r="D7" s="42">
        <v>-2643</v>
      </c>
      <c r="E7" s="42">
        <v>-1610</v>
      </c>
      <c r="F7" s="42">
        <v>-323</v>
      </c>
      <c r="G7" s="42">
        <v>-3179</v>
      </c>
      <c r="H7" s="25">
        <f>'4. Cons Stat of CF'!E8</f>
        <v>380</v>
      </c>
    </row>
    <row r="8" spans="2:16" x14ac:dyDescent="0.2">
      <c r="B8" s="20" t="s">
        <v>80</v>
      </c>
      <c r="C8" s="42">
        <v>28528</v>
      </c>
      <c r="D8" s="42">
        <v>28708</v>
      </c>
      <c r="E8" s="42">
        <v>32212.000000000004</v>
      </c>
      <c r="F8" s="42">
        <v>27416</v>
      </c>
      <c r="G8" s="42">
        <v>29083</v>
      </c>
      <c r="H8" s="25">
        <f>'4. Cons Stat of CF'!E9</f>
        <v>28184</v>
      </c>
    </row>
    <row r="9" spans="2:16" x14ac:dyDescent="0.2">
      <c r="B9" s="20" t="s">
        <v>105</v>
      </c>
      <c r="C9" s="42">
        <v>282</v>
      </c>
      <c r="D9" s="42">
        <v>-582</v>
      </c>
      <c r="E9" s="42">
        <v>2276</v>
      </c>
      <c r="F9" s="42">
        <v>-3804</v>
      </c>
      <c r="G9" s="42">
        <v>1264</v>
      </c>
      <c r="H9" s="25">
        <f>'4. Cons Stat of CF'!E10+'4. Cons Stat of CF'!E11</f>
        <v>6537</v>
      </c>
    </row>
    <row r="10" spans="2:16" x14ac:dyDescent="0.2">
      <c r="B10" s="35" t="s">
        <v>106</v>
      </c>
      <c r="C10" s="47">
        <v>49168</v>
      </c>
      <c r="D10" s="47">
        <v>1533</v>
      </c>
      <c r="E10" s="47">
        <v>-13046.000000000004</v>
      </c>
      <c r="F10" s="18">
        <v>37977.000000000007</v>
      </c>
      <c r="G10" s="18">
        <v>27207</v>
      </c>
      <c r="H10" s="19">
        <f>'4. Cons Stat of CF'!E13+'4. Cons Stat of CF'!E14+'4. Cons Stat of CF'!E15</f>
        <v>-49332</v>
      </c>
    </row>
    <row r="11" spans="2:16" ht="13.5" thickBot="1" x14ac:dyDescent="0.25">
      <c r="B11" s="10" t="s">
        <v>89</v>
      </c>
      <c r="C11" s="48">
        <v>98391</v>
      </c>
      <c r="D11" s="48">
        <v>27064</v>
      </c>
      <c r="E11" s="48">
        <v>27479.999999999996</v>
      </c>
      <c r="F11" s="11">
        <v>74881</v>
      </c>
      <c r="G11" s="11">
        <v>58608</v>
      </c>
      <c r="H11" s="12">
        <f>'4. Cons Stat of CF'!E16</f>
        <v>-12720</v>
      </c>
    </row>
    <row r="12" spans="2:16" x14ac:dyDescent="0.2">
      <c r="B12" s="23"/>
      <c r="C12" s="24"/>
      <c r="D12" s="24"/>
      <c r="E12" s="42"/>
      <c r="F12" s="24"/>
      <c r="G12" s="24"/>
      <c r="H12" s="25"/>
    </row>
    <row r="13" spans="2:16" x14ac:dyDescent="0.2">
      <c r="B13" s="20" t="s">
        <v>86</v>
      </c>
      <c r="C13" s="24">
        <v>214</v>
      </c>
      <c r="D13" s="24">
        <v>382</v>
      </c>
      <c r="E13" s="24">
        <v>613</v>
      </c>
      <c r="F13" s="24">
        <v>73</v>
      </c>
      <c r="G13" s="24">
        <v>71</v>
      </c>
      <c r="H13" s="25">
        <f>'4. Cons Stat of CF'!E18</f>
        <v>103</v>
      </c>
    </row>
    <row r="14" spans="2:16" x14ac:dyDescent="0.2">
      <c r="B14" s="20" t="s">
        <v>87</v>
      </c>
      <c r="C14" s="24">
        <v>-3466</v>
      </c>
      <c r="D14" s="24">
        <v>-871</v>
      </c>
      <c r="E14" s="24">
        <v>-635</v>
      </c>
      <c r="F14" s="24">
        <v>-607</v>
      </c>
      <c r="G14" s="24">
        <v>-749</v>
      </c>
      <c r="H14" s="25">
        <f>'4. Cons Stat of CF'!E19</f>
        <v>-895</v>
      </c>
    </row>
    <row r="15" spans="2:16" x14ac:dyDescent="0.2">
      <c r="B15" s="35" t="s">
        <v>130</v>
      </c>
      <c r="C15" s="47">
        <v>-4244</v>
      </c>
      <c r="D15" s="47">
        <v>65648</v>
      </c>
      <c r="E15" s="47">
        <v>18030</v>
      </c>
      <c r="F15" s="18">
        <v>-3389</v>
      </c>
      <c r="G15" s="18">
        <v>-7093</v>
      </c>
      <c r="H15" s="19">
        <f>'4. Cons Stat of CF'!E20</f>
        <v>-1127</v>
      </c>
    </row>
    <row r="16" spans="2:16" ht="13.5" thickBot="1" x14ac:dyDescent="0.25">
      <c r="B16" s="10" t="s">
        <v>88</v>
      </c>
      <c r="C16" s="48">
        <v>90895</v>
      </c>
      <c r="D16" s="48">
        <v>92223</v>
      </c>
      <c r="E16" s="48">
        <v>45488</v>
      </c>
      <c r="F16" s="11">
        <v>70958</v>
      </c>
      <c r="G16" s="11">
        <v>50837</v>
      </c>
      <c r="H16" s="12">
        <f>'4. Cons Stat of CF'!E21</f>
        <v>-14639</v>
      </c>
    </row>
    <row r="17" spans="2:9" x14ac:dyDescent="0.2">
      <c r="B17" s="35"/>
      <c r="C17" s="47"/>
      <c r="D17" s="47"/>
      <c r="E17" s="47"/>
      <c r="F17" s="18"/>
      <c r="G17" s="18"/>
      <c r="H17" s="19"/>
    </row>
    <row r="18" spans="2:9" ht="13.5" thickBot="1" x14ac:dyDescent="0.25">
      <c r="B18" s="10" t="s">
        <v>120</v>
      </c>
      <c r="C18" s="48">
        <v>-14554</v>
      </c>
      <c r="D18" s="48">
        <v>-20789</v>
      </c>
      <c r="E18" s="48">
        <v>-24014</v>
      </c>
      <c r="F18" s="11">
        <v>-24459</v>
      </c>
      <c r="G18" s="11">
        <v>-21243</v>
      </c>
      <c r="H18" s="12">
        <f>'4. Cons Stat of CF'!E26</f>
        <v>-23878</v>
      </c>
    </row>
    <row r="19" spans="2:9" x14ac:dyDescent="0.2">
      <c r="B19" s="35"/>
      <c r="C19" s="47"/>
      <c r="D19" s="47"/>
      <c r="E19" s="47"/>
      <c r="F19" s="18"/>
      <c r="G19" s="18"/>
      <c r="H19" s="19"/>
    </row>
    <row r="20" spans="2:9" ht="13.5" thickBot="1" x14ac:dyDescent="0.25">
      <c r="B20" s="10" t="s">
        <v>121</v>
      </c>
      <c r="C20" s="48">
        <v>-47782</v>
      </c>
      <c r="D20" s="48">
        <v>-75204</v>
      </c>
      <c r="E20" s="48">
        <v>157</v>
      </c>
      <c r="F20" s="11">
        <v>0</v>
      </c>
      <c r="G20" s="11">
        <v>1177</v>
      </c>
      <c r="H20" s="12">
        <f>'4. Cons Stat of CF'!E31</f>
        <v>52</v>
      </c>
    </row>
    <row r="21" spans="2:9" x14ac:dyDescent="0.2">
      <c r="B21" s="35"/>
      <c r="C21" s="47"/>
      <c r="D21" s="47"/>
      <c r="E21" s="47"/>
      <c r="F21" s="18"/>
      <c r="G21" s="18"/>
      <c r="H21" s="19"/>
    </row>
    <row r="22" spans="2:9" ht="13.5" thickBot="1" x14ac:dyDescent="0.25">
      <c r="B22" s="10" t="s">
        <v>112</v>
      </c>
      <c r="C22" s="48">
        <v>28559</v>
      </c>
      <c r="D22" s="48">
        <v>-3770</v>
      </c>
      <c r="E22" s="48">
        <v>21631</v>
      </c>
      <c r="F22" s="11">
        <v>46498.999999999993</v>
      </c>
      <c r="G22" s="11">
        <v>30771</v>
      </c>
      <c r="H22" s="12">
        <f>'4. Cons Stat of CF'!E33</f>
        <v>-38465</v>
      </c>
    </row>
    <row r="23" spans="2:9" x14ac:dyDescent="0.2">
      <c r="B23" s="1"/>
      <c r="C23" s="1"/>
      <c r="D23" s="1"/>
      <c r="E23" s="1"/>
      <c r="F23" s="1"/>
      <c r="G23" s="1"/>
      <c r="H23" s="1"/>
    </row>
    <row r="24" spans="2:9" x14ac:dyDescent="0.2">
      <c r="B24" s="3"/>
      <c r="C24" s="118"/>
      <c r="D24" s="118"/>
      <c r="E24" s="118"/>
      <c r="F24" s="118"/>
      <c r="G24" s="118"/>
      <c r="H24" s="118"/>
    </row>
    <row r="25" spans="2:9" x14ac:dyDescent="0.2">
      <c r="B25" s="1"/>
      <c r="C25" s="1"/>
      <c r="D25" s="1"/>
      <c r="E25" s="1"/>
      <c r="F25" s="1"/>
      <c r="G25" s="1"/>
      <c r="H25" s="1"/>
    </row>
    <row r="26" spans="2:9" x14ac:dyDescent="0.2">
      <c r="B26" s="1"/>
      <c r="C26" s="1"/>
      <c r="D26" s="1"/>
      <c r="E26" s="1"/>
      <c r="F26" s="1"/>
      <c r="G26" s="1"/>
      <c r="H26" s="1"/>
    </row>
    <row r="27" spans="2:9" x14ac:dyDescent="0.2">
      <c r="B27" s="1"/>
      <c r="C27" s="1"/>
      <c r="D27" s="1"/>
      <c r="E27" s="1"/>
      <c r="F27" s="1"/>
      <c r="G27" s="1"/>
      <c r="H27" s="1"/>
      <c r="I27" s="1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&amp;L&amp;"Arial,Bold"TOMTOM FINANCIAL DATA PACK Q1 '14&amp;R&amp;K03-023Copyright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22</vt:i4>
      </vt:variant>
    </vt:vector>
  </HeadingPairs>
  <TitlesOfParts>
    <vt:vector size="30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2014-04-28T17:58:00Z</cp:lastPrinted>
  <dcterms:created xsi:type="dcterms:W3CDTF">2014-01-10T15:24:48Z</dcterms:created>
  <dcterms:modified xsi:type="dcterms:W3CDTF">2014-04-28T18:00:01Z</dcterms:modified>
</cp:coreProperties>
</file>