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32017/Shared Documents/Press Release/"/>
    </mc:Choice>
  </mc:AlternateContent>
  <bookViews>
    <workbookView xWindow="0" yWindow="0" windowWidth="28800" windowHeight="12855" tabRatio="849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Sheet'!$B$5:$F$45</definedName>
    <definedName name="Consolidated_condensed_BS">'6. Balance Sheet (Q)'!$B$5:$H$32</definedName>
    <definedName name="Consolidated_condensed_statement_of_income" localSheetId="2">'2. Cons Stat of Income'!$B$5:$F$36</definedName>
    <definedName name="Consolidated_condensed_statement_of_income" localSheetId="5">'5. Stat of Income (Q)'!$B$5:$H$36</definedName>
    <definedName name="Consolidated_condensed_statement_of_income" localSheetId="6">'6. Balance Sheet (Q)'!$B$5:$H$19</definedName>
    <definedName name="Consolidated_condensed_statements_of_cash_flows" localSheetId="4">'4. Cons Stat of CF'!$B$5:$H$37</definedName>
    <definedName name="Consolidated_condensed_statements_of_cash_flows" localSheetId="7">'7. CF (Q)'!$B$5:$H$22</definedName>
    <definedName name="FX_rate">#REF!</definedName>
    <definedName name="Key_figures" localSheetId="1">'1. Key figures table'!$B$5:$H$20</definedName>
    <definedName name="_xlnm.Print_Area" localSheetId="1">'1. Key figures table'!$B$2:$H$93</definedName>
    <definedName name="_xlnm.Print_Area" localSheetId="2">'2. Cons Stat of Income'!$B$2:$F$37</definedName>
    <definedName name="_xlnm.Print_Area" localSheetId="3">'3. Cons Balance Sheet'!$B$2:$F$45</definedName>
    <definedName name="_xlnm.Print_Area" localSheetId="4">'4. Cons Stat of CF'!$B$2:$H$39</definedName>
    <definedName name="_xlnm.Print_Area" localSheetId="5">'5. Stat of Income (Q)'!$B$2:$L$38</definedName>
    <definedName name="_xlnm.Print_Area" localSheetId="6">'6. Balance Sheet (Q)'!$B$2:$H$34</definedName>
    <definedName name="_xlnm.Print_Area" localSheetId="7">'7. CF (Q)'!$B$2:$L$23</definedName>
    <definedName name="_xlnm.Print_Area" localSheetId="0">Cover!$B$2:$Q$42</definedName>
    <definedName name="_xlnm.Print_Titles" localSheetId="1">'1. Key figures table'!$2:$3</definedName>
    <definedName name="Table_1Income" localSheetId="1">'1. Key figures table'!#REF!</definedName>
    <definedName name="Table_1Income" localSheetId="2">'2. Cons Stat of Income'!$B$5:$F$36</definedName>
    <definedName name="Table_1Income" localSheetId="3">'3. Cons Balance Sheet'!$B$5:$F$45</definedName>
    <definedName name="Table_1Income" localSheetId="4">'4. Cons Stat of CF'!$B$5:$H$37</definedName>
    <definedName name="Table_1Income" localSheetId="5">'5. Stat of Income (Q)'!$B$5:$H$36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52511" calcMode="autoNoTable"/>
</workbook>
</file>

<file path=xl/calcChain.xml><?xml version="1.0" encoding="utf-8"?>
<calcChain xmlns="http://schemas.openxmlformats.org/spreadsheetml/2006/main">
  <c r="C63" i="7" l="1"/>
  <c r="E27" i="7"/>
  <c r="J14" i="11"/>
  <c r="J6" i="11"/>
  <c r="J7" i="11"/>
  <c r="J8" i="11"/>
  <c r="J10" i="11"/>
  <c r="J11" i="11"/>
  <c r="J12" i="11"/>
  <c r="J13" i="11"/>
  <c r="J15" i="11"/>
  <c r="J17" i="11"/>
  <c r="J19" i="11" s="1"/>
  <c r="J31" i="11" s="1"/>
  <c r="J21" i="11"/>
  <c r="J22" i="11"/>
  <c r="J23" i="11"/>
  <c r="J24" i="11"/>
  <c r="J26" i="11"/>
  <c r="J27" i="11"/>
  <c r="J30" i="11"/>
  <c r="J32" i="11"/>
  <c r="J35" i="11"/>
  <c r="J36" i="11"/>
  <c r="J20" i="13"/>
  <c r="H20" i="13"/>
  <c r="J22" i="13"/>
  <c r="H6" i="11"/>
  <c r="H7" i="11"/>
  <c r="H8" i="11"/>
  <c r="H10" i="11"/>
  <c r="H11" i="11"/>
  <c r="H12" i="11"/>
  <c r="H13" i="11"/>
  <c r="H15" i="11"/>
  <c r="H17" i="11"/>
  <c r="H19" i="11" s="1"/>
  <c r="H31" i="11" s="1"/>
  <c r="H21" i="11"/>
  <c r="H22" i="11"/>
  <c r="H23" i="11"/>
  <c r="H24" i="11"/>
  <c r="H26" i="11"/>
  <c r="H27" i="11"/>
  <c r="H30" i="11"/>
  <c r="H32" i="11"/>
  <c r="H35" i="11"/>
  <c r="H36" i="11"/>
  <c r="H22" i="13"/>
  <c r="J18" i="13"/>
  <c r="J16" i="13"/>
  <c r="J15" i="13"/>
  <c r="J14" i="13"/>
  <c r="J13" i="13"/>
  <c r="J11" i="13"/>
  <c r="J10" i="13"/>
  <c r="J9" i="13"/>
  <c r="J8" i="13"/>
  <c r="J7" i="13"/>
  <c r="J6" i="13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<sst xmlns="http://schemas.openxmlformats.org/spreadsheetml/2006/main" count="352" uniqueCount="203">
  <si>
    <t>Key figures</t>
  </si>
  <si>
    <t>Third quarter results 2017</t>
  </si>
  <si>
    <t>(€ in millions, unless stated otherwise)</t>
  </si>
  <si>
    <t>Q3 '17</t>
  </si>
  <si>
    <t>Q3 '16</t>
  </si>
  <si>
    <r>
      <t>y.o.y. change</t>
    </r>
    <r>
      <rPr>
        <b/>
        <vertAlign val="superscript"/>
        <sz val="10"/>
        <rFont val="Arial"/>
        <family val="2"/>
      </rPr>
      <t>2</t>
    </r>
  </si>
  <si>
    <t>YTD '17</t>
  </si>
  <si>
    <t>YTD '16</t>
  </si>
  <si>
    <t>Automotive &amp; Licensing</t>
  </si>
  <si>
    <t>Telematics</t>
  </si>
  <si>
    <t>Consumer</t>
  </si>
  <si>
    <t>REVENUE</t>
  </si>
  <si>
    <t>GROSS RESULT</t>
  </si>
  <si>
    <t>Gross margin</t>
  </si>
  <si>
    <t>EBITDA</t>
  </si>
  <si>
    <t>EBITDA margin</t>
  </si>
  <si>
    <t>OPERATING RESULT (EBIT)</t>
  </si>
  <si>
    <t>EBIT margin</t>
  </si>
  <si>
    <t>NET RESULT</t>
  </si>
  <si>
    <t>ADJUSTED NET RESULT</t>
  </si>
  <si>
    <r>
      <t xml:space="preserve">DATA PER SHARE </t>
    </r>
    <r>
      <rPr>
        <sz val="10"/>
        <rFont val="Arial"/>
        <family val="2"/>
      </rPr>
      <t xml:space="preserve">(in €) </t>
    </r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</si>
  <si>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</si>
  <si>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</si>
  <si>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r>
      <t>2</t>
    </r>
    <r>
      <rPr>
        <i/>
        <sz val="10"/>
        <rFont val="Arial"/>
        <family val="2"/>
      </rPr>
      <t>Change percentages and totals calculated before rounding</t>
    </r>
  </si>
  <si>
    <t>(€ in millions)</t>
  </si>
  <si>
    <r>
      <t>y.o.y. change</t>
    </r>
    <r>
      <rPr>
        <b/>
        <vertAlign val="superscript"/>
        <sz val="10"/>
        <rFont val="Arial"/>
        <family val="2"/>
      </rPr>
      <t>1</t>
    </r>
  </si>
  <si>
    <t>Automotive</t>
  </si>
  <si>
    <t>Licensing</t>
  </si>
  <si>
    <t>Total Automotive &amp; Licensing revenue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</si>
  <si>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and totals calculated before rounding.</t>
    </r>
  </si>
  <si>
    <t>Subscriptions</t>
  </si>
  <si>
    <r>
      <t>Hardware and other services</t>
    </r>
    <r>
      <rPr>
        <sz val="10"/>
        <rFont val="Arial"/>
        <family val="2"/>
      </rPr>
      <t>²</t>
    </r>
  </si>
  <si>
    <t>Total Telematics revenue</t>
  </si>
  <si>
    <t>Monthly revenue per subscription (€)</t>
  </si>
  <si>
    <t>Subscriber installed base (# in thousands)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</si>
  <si>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Other services revenue comprises installation services and separately purchased traffic service and/or map content.</t>
    </r>
  </si>
  <si>
    <t>Consumer products</t>
  </si>
  <si>
    <t>Automotive hardware</t>
  </si>
  <si>
    <t>Total Consumer revenue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</si>
  <si>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and totals calculated before rounding</t>
    </r>
  </si>
  <si>
    <t>Revenue split by type</t>
  </si>
  <si>
    <t>Data, software &amp; services</t>
  </si>
  <si>
    <t>Hardware</t>
  </si>
  <si>
    <t>Total revenue</t>
  </si>
  <si>
    <t>FX sensitivity</t>
  </si>
  <si>
    <r>
      <t xml:space="preserve">Q3 '17 </t>
    </r>
    <r>
      <rPr>
        <sz val="10"/>
        <rFont val="Arial"/>
        <family val="2"/>
      </rPr>
      <t xml:space="preserve">actual
</t>
    </r>
  </si>
  <si>
    <r>
      <t xml:space="preserve">Q3 '17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Q3 '16 
FX rates</t>
    </r>
    <r>
      <rPr>
        <b/>
        <vertAlign val="superscript"/>
        <sz val="10"/>
        <rFont val="Arial"/>
        <family val="2"/>
      </rPr>
      <t>1</t>
    </r>
  </si>
  <si>
    <r>
      <t xml:space="preserve">YTD '17 </t>
    </r>
    <r>
      <rPr>
        <sz val="10"/>
        <rFont val="Arial"/>
        <family val="2"/>
      </rPr>
      <t xml:space="preserve">actual
</t>
    </r>
  </si>
  <si>
    <r>
      <t xml:space="preserve">YTD '17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YTD '16 
FX rates</t>
    </r>
    <r>
      <rPr>
        <b/>
        <vertAlign val="superscript"/>
        <sz val="10"/>
        <rFont val="Arial"/>
        <family val="2"/>
      </rPr>
      <t>1</t>
    </r>
  </si>
  <si>
    <t>Revenue</t>
  </si>
  <si>
    <t>Gross result</t>
  </si>
  <si>
    <t xml:space="preserve">Gross margin </t>
  </si>
  <si>
    <t>EBIT (YTD excl. impairment charge)</t>
  </si>
  <si>
    <t>EBIT margin (YTD excl. impairment charge)</t>
  </si>
  <si>
    <t>FX RATES IN €</t>
  </si>
  <si>
    <t>US dollar</t>
  </si>
  <si>
    <t>GB pound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</si>
  <si>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Q3 '17 / YTD '17 income and expenses in US dollar and GB pound have been converted to euro using Q3 '16 / YTD '16 average exchange rates. All other foreign currencies have not been converted.</t>
    </r>
  </si>
  <si>
    <t>Depreciation, amortisation and impairment</t>
  </si>
  <si>
    <t>Cost of sales</t>
  </si>
  <si>
    <t>Research and development</t>
  </si>
  <si>
    <t>Amortisation of technology &amp; databases</t>
  </si>
  <si>
    <t>Marketing</t>
  </si>
  <si>
    <t>Selling, general and administrative</t>
  </si>
  <si>
    <t>Impairment charge</t>
  </si>
  <si>
    <t/>
  </si>
  <si>
    <t xml:space="preserve">Total </t>
  </si>
  <si>
    <t>Of which acquisition-related</t>
  </si>
  <si>
    <t>Net result and adjusted EPS</t>
  </si>
  <si>
    <t xml:space="preserve">Net result </t>
  </si>
  <si>
    <t>Net result attributed to equity holders</t>
  </si>
  <si>
    <t>Remeasurement of deferred tax liability</t>
  </si>
  <si>
    <t>Acquisition-related expenses</t>
  </si>
  <si>
    <t>Restructuring charge</t>
  </si>
  <si>
    <t>Tax effect of adjustments</t>
  </si>
  <si>
    <t>Adjusted net result</t>
  </si>
  <si>
    <t>Adjusted EPS, € fully diluted</t>
  </si>
  <si>
    <r>
      <t xml:space="preserve">CAPEX </t>
    </r>
    <r>
      <rPr>
        <sz val="8.5"/>
        <rFont val="Arial"/>
        <family val="2"/>
      </rPr>
      <t>(excluding acquisitions)</t>
    </r>
  </si>
  <si>
    <t>Map content</t>
  </si>
  <si>
    <t>Mapmaking platform</t>
  </si>
  <si>
    <t>Applications</t>
  </si>
  <si>
    <t>Customer specific</t>
  </si>
  <si>
    <t xml:space="preserve">Telematics </t>
  </si>
  <si>
    <t>Other</t>
  </si>
  <si>
    <t>Consolidated condensed statement of income</t>
  </si>
  <si>
    <t>(€ in thousands)</t>
  </si>
  <si>
    <t>Q3 '17
Unaudited</t>
  </si>
  <si>
    <t xml:space="preserve">Q3 '16
Unaudited
</t>
  </si>
  <si>
    <t>YTD '17
Unaudited</t>
  </si>
  <si>
    <t xml:space="preserve">YTD '16
Unaudited
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</si>
  <si>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</si>
  <si>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</si>
  <si>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</si>
  <si>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</si>
  <si>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</si>
  <si>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</si>
  <si>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Interest result</t>
  </si>
  <si>
    <t>Other financial result</t>
  </si>
  <si>
    <t>Result of associates</t>
  </si>
  <si>
    <t>RESULT BEFORE TAX</t>
  </si>
  <si>
    <t>Income tax (expense) / gain</t>
  </si>
  <si>
    <t>Attributable to:</t>
  </si>
  <si>
    <t>- Equity holders of the parent</t>
  </si>
  <si>
    <t>- Non-controlling interests</t>
  </si>
  <si>
    <t>Basic number of shares (in thousands)</t>
  </si>
  <si>
    <t>Diluted number of shares (in thousands)</t>
  </si>
  <si>
    <t>EARNINGS PER SHARE (in €)</t>
  </si>
  <si>
    <t>Basic</t>
  </si>
  <si>
    <t>Diluted¹</t>
  </si>
  <si>
    <t xml:space="preserve">¹ In 2017, no additional shares from assumed conversion are taken into account as the effect would be anti-dilutive. </t>
  </si>
  <si>
    <t>Consolidated condensed balance sheet</t>
  </si>
  <si>
    <t>as at 30 September 2017</t>
  </si>
  <si>
    <t>30 September 2017
Unaudited</t>
  </si>
  <si>
    <t>31 December 2016
Audited</t>
  </si>
  <si>
    <t>Goodwill</t>
  </si>
  <si>
    <t>Other intangible assets</t>
  </si>
  <si>
    <t>Property, plant and equipment</t>
  </si>
  <si>
    <t>Deferred tax assets</t>
  </si>
  <si>
    <t>Investments in associates</t>
  </si>
  <si>
    <t>TOTAL NON-CURRENT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</si>
  <si>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</si>
  <si>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</si>
  <si>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</si>
  <si>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</si>
  <si>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</si>
  <si>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CURRENT ASSETS</t>
  </si>
  <si>
    <t>TOTAL ASSETS</t>
  </si>
  <si>
    <t>Share capital</t>
  </si>
  <si>
    <t>Share premium</t>
  </si>
  <si>
    <t>Treasury shares</t>
  </si>
  <si>
    <t>Other reserves</t>
  </si>
  <si>
    <t>Accumulated deficit</t>
  </si>
  <si>
    <t>EQUITY ATTRIBUTABLE TO EQUITY HOLDERS OF THE PARENT</t>
  </si>
  <si>
    <t>Non-controlling interests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</si>
  <si>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</si>
  <si>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</si>
  <si>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</si>
  <si>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</si>
  <si>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</si>
  <si>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</si>
  <si>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</si>
  <si>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Income taxes</t>
  </si>
  <si>
    <t>Other taxes and social security</t>
  </si>
  <si>
    <t>Accruals and other liabilities</t>
  </si>
  <si>
    <t>TOTAL CURRENT LIABILITIES</t>
  </si>
  <si>
    <t>TOTAL EQUITY AND LIABILITIES</t>
  </si>
  <si>
    <t>Consolidated condensed statements of cash flows</t>
  </si>
  <si>
    <t>Operating result</t>
  </si>
  <si>
    <t>Financial (losses)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</si>
  <si>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</si>
  <si>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</si>
  <si>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</si>
  <si>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</si>
  <si>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</si>
  <si>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</si>
  <si>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CASH GENERATED FROM OPERATIONS</t>
  </si>
  <si>
    <t>Interest received</t>
  </si>
  <si>
    <t>Interest (paid)</t>
  </si>
  <si>
    <t>Corporate income taxes (paid)</t>
  </si>
  <si>
    <t>CASH FLOWS FROM OPERATING ACTIVITIES</t>
  </si>
  <si>
    <t>Investments in intangible assets</t>
  </si>
  <si>
    <t>Investments in property, plant and equipment</t>
  </si>
  <si>
    <t>Acquisition of subsidiaries and other businesses</t>
  </si>
  <si>
    <t>Dividend received</t>
  </si>
  <si>
    <t>CASH FLOWS FROM INVESTING ACTIVITIES</t>
  </si>
  <si>
    <t>Change in utilisation of credit facility</t>
  </si>
  <si>
    <t>Repayment of borrowings</t>
  </si>
  <si>
    <t>Change in non-controlling interest</t>
  </si>
  <si>
    <t>Dividends paid</t>
  </si>
  <si>
    <t>Proceeds on issue of ordinary shares</t>
  </si>
  <si>
    <t>CASH FLOWS FROM FINANCING ACTIVITIES</t>
  </si>
  <si>
    <t>Net increase / (decrease) in cash and cash equivalents</t>
  </si>
  <si>
    <t>Cash and cash equivalents at the beginning of period</t>
  </si>
  <si>
    <t>Exchange rate changes on cash balances held in foreign currencies</t>
  </si>
  <si>
    <t>CASH AND CASH EQUIVALENTS AT THE END OF PERIOD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</si>
  <si>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movements in the non-current portion of deferred revenue presented under Non-Current liabilities.</t>
    </r>
  </si>
  <si>
    <t>Last six quarters</t>
  </si>
  <si>
    <t>Q2 '16</t>
  </si>
  <si>
    <t>Q4 '16</t>
  </si>
  <si>
    <t>Q1 '17</t>
  </si>
  <si>
    <t>Q2 '17</t>
  </si>
  <si>
    <t>FY '16</t>
  </si>
  <si>
    <t>Income tax gain / (charge)</t>
  </si>
  <si>
    <t>MARGINS</t>
  </si>
  <si>
    <r>
      <t xml:space="preserve">EARNINGS PER SHARE </t>
    </r>
    <r>
      <rPr>
        <sz val="10"/>
        <rFont val="Arial"/>
        <family val="2"/>
      </rPr>
      <t>(in €)</t>
    </r>
  </si>
  <si>
    <r>
      <t>Diluted EPS</t>
    </r>
    <r>
      <rPr>
        <vertAlign val="superscript"/>
        <sz val="10"/>
        <rFont val="Arial"/>
        <family val="2"/>
      </rPr>
      <t>1</t>
    </r>
  </si>
  <si>
    <r>
      <t>Diluted Adjusted EPS</t>
    </r>
    <r>
      <rPr>
        <vertAlign val="superscript"/>
        <sz val="10"/>
        <rFont val="Arial"/>
        <family val="2"/>
      </rPr>
      <t>2</t>
    </r>
  </si>
  <si>
    <t>1 When the basic EPS is negative, no additional shares from assumed conversion are taken into account as the effect would be anti dilutive.</t>
  </si>
  <si>
    <t>ASSETS</t>
  </si>
  <si>
    <t>NON-CURRENT ASSETS</t>
  </si>
  <si>
    <t>Other non-current assets</t>
  </si>
  <si>
    <t>CURRENT ASSETS</t>
  </si>
  <si>
    <t>Receivables, prepayments &amp; derivatives</t>
  </si>
  <si>
    <t>EQUITY AND LIABILITIES</t>
  </si>
  <si>
    <t>TOTAL LIABILITIES</t>
  </si>
  <si>
    <t>Net cash</t>
  </si>
  <si>
    <t>Financial gains/(losses)</t>
  </si>
  <si>
    <r>
      <t>Changes in working capital</t>
    </r>
    <r>
      <rPr>
        <vertAlign val="superscript"/>
        <sz val="10"/>
        <rFont val="Arial"/>
        <family val="2"/>
      </rPr>
      <t>1</t>
    </r>
  </si>
  <si>
    <t>Corporate income taxes (paid)/received</t>
  </si>
  <si>
    <t>NET INCREASE/(DECREASE) IN CASH AND CASH EQUIVALENTS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</si>
  <si>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</si>
  <si>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r>
      <rPr>
        <i/>
        <vertAlign val="superscript"/>
        <sz val="8.5"/>
        <rFont val="Arial"/>
        <family val="2"/>
      </rPr>
      <t>1</t>
    </r>
    <r>
      <rPr>
        <i/>
        <sz val="10"/>
        <rFont val="Arial"/>
        <family val="2"/>
      </rPr>
      <t> Earnings per fully diluted share count adjusted for acquisition-related expenses &amp; gains, impairments and material restructuring costs on a post-tax basis.</t>
    </r>
  </si>
  <si>
    <r>
      <rPr>
        <i/>
        <vertAlign val="superscript"/>
        <sz val="10"/>
        <rFont val="Arial"/>
        <family val="2"/>
      </rPr>
      <t xml:space="preserve">2 </t>
    </r>
    <r>
      <rPr>
        <i/>
        <sz val="10"/>
        <rFont val="Arial"/>
        <family val="2"/>
      </rPr>
      <t>Earnings per fully diluted share count adjusted for acquisition-related expenses &amp; gains, impairments and material restructuring costs on a post-tax basis.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</si>
</sst>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  <numFmt numFmtId="168" formatCode="0.0%"/>
    <numFmt numFmtId="169" formatCode="_-* #,##0.0_-;\-* #,##0.0_-;_-* &quot;-&quot;??_-;_-@_-"/>
    <numFmt numFmtId="170" formatCode="_([$€]* #,##0.00_);_([$€]* \(#,##0.00\);_([$€]* &quot;-&quot;??_);_(@_)"/>
    <numFmt numFmtId="171" formatCode="_ * #,##0_ ;_ * \-#,##0_ ;_ * &quot;-&quot;??_ ;_ @_ 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u/>
      <sz val="10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indexed="8"/>
      <name val="Verdana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.5"/>
      <name val="Arial"/>
      <family val="2"/>
    </font>
    <font>
      <b/>
      <sz val="10"/>
      <color theme="1"/>
      <name val="Arial"/>
      <family val="2"/>
    </font>
    <font>
      <i/>
      <vertAlign val="superscript"/>
      <sz val="8.5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 style="hair">
        <color theme="4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 style="thin">
        <color theme="4"/>
      </top>
      <bottom/>
      <diagonal/>
    </border>
    <border>
      <left/>
      <right/>
      <top style="medium">
        <color rgb="FFBED62F"/>
      </top>
      <bottom style="medium">
        <color rgb="FFBED62F"/>
      </bottom>
      <diagonal/>
    </border>
    <border>
      <left/>
      <right/>
      <top style="thin">
        <color rgb="FFBED62F"/>
      </top>
      <bottom style="hair">
        <color rgb="FFBED62F"/>
      </bottom>
      <diagonal/>
    </border>
  </borders>
  <cellStyleXfs count="150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10" applyNumberFormat="0" applyAlignment="0" applyProtection="0"/>
    <xf numFmtId="0" fontId="23" fillId="9" borderId="11" applyNumberFormat="0" applyAlignment="0" applyProtection="0"/>
    <xf numFmtId="0" fontId="24" fillId="9" borderId="10" applyNumberFormat="0" applyAlignment="0" applyProtection="0"/>
    <xf numFmtId="0" fontId="25" fillId="0" borderId="12" applyNumberFormat="0" applyFill="0" applyAlignment="0" applyProtection="0"/>
    <xf numFmtId="0" fontId="26" fillId="10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35" borderId="0" applyNumberFormat="0" applyBorder="0" applyAlignment="0" applyProtection="0"/>
    <xf numFmtId="3" fontId="31" fillId="0" borderId="0" applyFill="0" applyBorder="0" applyProtection="0">
      <alignment horizontal="left"/>
    </xf>
    <xf numFmtId="0" fontId="3" fillId="11" borderId="14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5" fillId="0" borderId="0"/>
    <xf numFmtId="170" fontId="35" fillId="0" borderId="0"/>
    <xf numFmtId="170" fontId="36" fillId="0" borderId="0"/>
    <xf numFmtId="170" fontId="3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11" borderId="14" applyNumberFormat="0" applyFont="0" applyAlignment="0" applyProtection="0"/>
    <xf numFmtId="0" fontId="5" fillId="0" borderId="0"/>
    <xf numFmtId="0" fontId="38" fillId="36" borderId="0"/>
    <xf numFmtId="164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41" fillId="2" borderId="0">
      <alignment horizontal="left"/>
    </xf>
    <xf numFmtId="171" fontId="41" fillId="37" borderId="18">
      <alignment horizontal="right"/>
    </xf>
    <xf numFmtId="49" fontId="42" fillId="2" borderId="1">
      <alignment horizontal="left" vertical="top"/>
    </xf>
    <xf numFmtId="0" fontId="43" fillId="2" borderId="1"/>
    <xf numFmtId="171" fontId="44" fillId="38" borderId="6"/>
    <xf numFmtId="3" fontId="44" fillId="39" borderId="19">
      <alignment horizontal="right" vertical="top" wrapText="1"/>
    </xf>
    <xf numFmtId="0" fontId="41" fillId="39" borderId="0">
      <alignment horizontal="left"/>
    </xf>
    <xf numFmtId="0" fontId="44" fillId="39" borderId="20"/>
  </cellStyleXfs>
  <cellXfs count="257">
    <xf numFmtId="0" fontId="0" fillId="0" borderId="0" xfId="0"/>
    <xf numFmtId="0" fontId="7" fillId="2" borderId="0" xfId="0" applyFont="1" applyFill="1"/>
    <xf numFmtId="0" fontId="9" fillId="2" borderId="0" xfId="0" applyFont="1" applyFill="1"/>
    <xf numFmtId="0" fontId="0" fillId="0" borderId="0" xfId="0" applyAlignment="1">
      <alignment vertical="top"/>
    </xf>
    <xf numFmtId="3" fontId="7" fillId="2" borderId="2" xfId="0" applyNumberFormat="1" applyFont="1" applyFill="1" applyBorder="1" applyAlignment="1">
      <alignment horizontal="right" vertical="top"/>
    </xf>
    <xf numFmtId="3" fontId="7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7" fillId="2" borderId="0" xfId="0" applyFont="1" applyFill="1" applyBorder="1"/>
    <xf numFmtId="0" fontId="7" fillId="2" borderId="3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horizontal="left"/>
    </xf>
    <xf numFmtId="0" fontId="12" fillId="0" borderId="0" xfId="0" applyFont="1"/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7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7" fillId="2" borderId="5" xfId="0" applyFont="1" applyFill="1" applyBorder="1"/>
    <xf numFmtId="3" fontId="7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3" fontId="7" fillId="3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9" fillId="2" borderId="0" xfId="0" applyFont="1" applyFill="1" applyAlignment="1">
      <alignment horizontal="left" indent="1"/>
    </xf>
    <xf numFmtId="9" fontId="9" fillId="2" borderId="0" xfId="37" applyFont="1" applyFill="1" applyAlignment="1">
      <alignment horizontal="right"/>
    </xf>
    <xf numFmtId="9" fontId="9" fillId="3" borderId="0" xfId="37" applyFont="1" applyFill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9" fontId="5" fillId="2" borderId="3" xfId="37" applyFont="1" applyFill="1" applyBorder="1" applyAlignment="1">
      <alignment horizontal="right"/>
    </xf>
    <xf numFmtId="9" fontId="5" fillId="2" borderId="0" xfId="37" applyFont="1" applyFill="1" applyBorder="1" applyAlignment="1">
      <alignment horizontal="right"/>
    </xf>
    <xf numFmtId="0" fontId="7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9" fillId="0" borderId="0" xfId="0" applyFont="1"/>
    <xf numFmtId="0" fontId="0" fillId="0" borderId="0" xfId="0" applyFont="1"/>
    <xf numFmtId="0" fontId="9" fillId="2" borderId="0" xfId="0" applyFont="1" applyFill="1" applyBorder="1"/>
    <xf numFmtId="9" fontId="9" fillId="2" borderId="0" xfId="37" applyFont="1" applyFill="1" applyBorder="1" applyAlignment="1">
      <alignment horizontal="right"/>
    </xf>
    <xf numFmtId="9" fontId="9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7" fillId="4" borderId="2" xfId="0" applyNumberFormat="1" applyFont="1" applyFill="1" applyBorder="1" applyAlignment="1">
      <alignment horizontal="right" vertical="top"/>
    </xf>
    <xf numFmtId="3" fontId="7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9" fontId="9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7" fillId="0" borderId="0" xfId="0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vertical="top"/>
    </xf>
    <xf numFmtId="0" fontId="0" fillId="0" borderId="5" xfId="0" applyFill="1" applyBorder="1"/>
    <xf numFmtId="0" fontId="0" fillId="0" borderId="0" xfId="0" applyBorder="1"/>
    <xf numFmtId="3" fontId="7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9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3" borderId="0" xfId="0" applyFill="1"/>
    <xf numFmtId="167" fontId="7" fillId="3" borderId="3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3" fontId="7" fillId="3" borderId="2" xfId="0" applyNumberFormat="1" applyFont="1" applyFill="1" applyBorder="1" applyAlignment="1">
      <alignment horizontal="right" vertical="top" wrapText="1"/>
    </xf>
    <xf numFmtId="165" fontId="7" fillId="3" borderId="2" xfId="0" applyNumberFormat="1" applyFont="1" applyFill="1" applyBorder="1" applyAlignment="1">
      <alignment horizontal="right" vertical="top" wrapText="1"/>
    </xf>
    <xf numFmtId="165" fontId="7" fillId="0" borderId="2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/>
    <xf numFmtId="0" fontId="0" fillId="2" borderId="0" xfId="0" applyFont="1" applyFill="1" applyBorder="1" applyAlignment="1">
      <alignment vertical="top" wrapText="1"/>
    </xf>
    <xf numFmtId="0" fontId="0" fillId="0" borderId="0" xfId="0" applyFill="1"/>
    <xf numFmtId="0" fontId="32" fillId="2" borderId="0" xfId="0" applyFont="1" applyFill="1" applyBorder="1"/>
    <xf numFmtId="3" fontId="32" fillId="2" borderId="0" xfId="0" applyNumberFormat="1" applyFont="1" applyFill="1" applyBorder="1" applyAlignment="1">
      <alignment horizontal="right"/>
    </xf>
    <xf numFmtId="3" fontId="32" fillId="3" borderId="0" xfId="0" applyNumberFormat="1" applyFont="1" applyFill="1" applyBorder="1" applyAlignment="1">
      <alignment horizontal="right"/>
    </xf>
    <xf numFmtId="0" fontId="33" fillId="0" borderId="0" xfId="0" applyFont="1" applyFill="1"/>
    <xf numFmtId="3" fontId="32" fillId="0" borderId="0" xfId="0" applyNumberFormat="1" applyFont="1" applyFill="1" applyBorder="1" applyAlignment="1">
      <alignment horizontal="right"/>
    </xf>
    <xf numFmtId="3" fontId="32" fillId="4" borderId="0" xfId="0" applyNumberFormat="1" applyFont="1" applyFill="1" applyBorder="1" applyAlignment="1">
      <alignment horizontal="right"/>
    </xf>
    <xf numFmtId="0" fontId="0" fillId="0" borderId="0" xfId="0" applyFont="1" applyFill="1"/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indent="1"/>
    </xf>
    <xf numFmtId="0" fontId="9" fillId="2" borderId="5" xfId="0" applyFont="1" applyFill="1" applyBorder="1" applyAlignment="1">
      <alignment vertical="top"/>
    </xf>
    <xf numFmtId="0" fontId="9" fillId="2" borderId="5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0" fillId="0" borderId="0" xfId="0" applyFill="1" applyBorder="1"/>
    <xf numFmtId="167" fontId="7" fillId="3" borderId="0" xfId="0" applyNumberFormat="1" applyFont="1" applyFill="1" applyAlignment="1">
      <alignment horizontal="right"/>
    </xf>
    <xf numFmtId="167" fontId="7" fillId="2" borderId="0" xfId="0" applyNumberFormat="1" applyFont="1" applyFill="1" applyAlignment="1">
      <alignment horizontal="right"/>
    </xf>
    <xf numFmtId="9" fontId="7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7" fillId="0" borderId="3" xfId="37" applyFont="1" applyFill="1" applyBorder="1" applyAlignment="1">
      <alignment horizontal="right"/>
    </xf>
    <xf numFmtId="167" fontId="7" fillId="3" borderId="5" xfId="0" applyNumberFormat="1" applyFont="1" applyFill="1" applyBorder="1" applyAlignment="1">
      <alignment horizontal="right"/>
    </xf>
    <xf numFmtId="167" fontId="7" fillId="2" borderId="5" xfId="0" applyNumberFormat="1" applyFont="1" applyFill="1" applyBorder="1" applyAlignment="1">
      <alignment horizontal="right"/>
    </xf>
    <xf numFmtId="9" fontId="7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0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7" fillId="0" borderId="0" xfId="0" applyFont="1" applyFill="1"/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8" fontId="9" fillId="0" borderId="0" xfId="37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left"/>
    </xf>
    <xf numFmtId="169" fontId="7" fillId="3" borderId="0" xfId="38" applyNumberFormat="1" applyFont="1" applyFill="1" applyBorder="1" applyAlignment="1">
      <alignment horizontal="right"/>
    </xf>
    <xf numFmtId="169" fontId="7" fillId="0" borderId="0" xfId="38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7" fillId="0" borderId="0" xfId="0" applyFont="1" applyFill="1" applyBorder="1"/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9" fontId="9" fillId="0" borderId="0" xfId="37" applyFont="1" applyFill="1" applyBorder="1" applyAlignment="1">
      <alignment horizontal="right"/>
    </xf>
    <xf numFmtId="169" fontId="5" fillId="3" borderId="5" xfId="38" applyNumberFormat="1" applyFont="1" applyFill="1" applyBorder="1" applyAlignment="1">
      <alignment horizontal="right"/>
    </xf>
    <xf numFmtId="169" fontId="5" fillId="0" borderId="5" xfId="38" applyNumberFormat="1" applyFont="1" applyFill="1" applyBorder="1" applyAlignment="1">
      <alignment horizontal="right"/>
    </xf>
    <xf numFmtId="169" fontId="5" fillId="3" borderId="0" xfId="38" applyNumberFormat="1" applyFont="1" applyFill="1" applyBorder="1" applyAlignment="1">
      <alignment horizontal="right"/>
    </xf>
    <xf numFmtId="169" fontId="5" fillId="0" borderId="0" xfId="38" applyNumberFormat="1" applyFont="1" applyFill="1" applyBorder="1" applyAlignment="1">
      <alignment horizontal="right"/>
    </xf>
    <xf numFmtId="169" fontId="0" fillId="0" borderId="0" xfId="38" applyNumberFormat="1" applyFont="1" applyFill="1" applyAlignment="1">
      <alignment horizontal="right"/>
    </xf>
    <xf numFmtId="3" fontId="5" fillId="2" borderId="0" xfId="24" applyNumberFormat="1" applyFont="1" applyFill="1" applyAlignment="1">
      <alignment horizontal="right"/>
    </xf>
    <xf numFmtId="3" fontId="5" fillId="2" borderId="4" xfId="24" applyNumberFormat="1" applyFont="1" applyFill="1" applyBorder="1" applyAlignment="1">
      <alignment horizontal="right"/>
    </xf>
    <xf numFmtId="0" fontId="7" fillId="0" borderId="3" xfId="24" applyFont="1" applyFill="1" applyBorder="1"/>
    <xf numFmtId="3" fontId="7" fillId="2" borderId="3" xfId="24" applyNumberFormat="1" applyFont="1" applyFill="1" applyBorder="1" applyAlignment="1">
      <alignment horizontal="right"/>
    </xf>
    <xf numFmtId="3" fontId="7" fillId="3" borderId="3" xfId="24" applyNumberFormat="1" applyFont="1" applyFill="1" applyBorder="1" applyAlignment="1">
      <alignment horizontal="right"/>
    </xf>
    <xf numFmtId="0" fontId="7" fillId="0" borderId="0" xfId="24" applyFont="1" applyFill="1" applyAlignment="1">
      <alignment horizontal="left"/>
    </xf>
    <xf numFmtId="0" fontId="7" fillId="0" borderId="0" xfId="24" applyNumberFormat="1" applyFont="1" applyFill="1" applyBorder="1" applyAlignment="1">
      <alignment horizontal="left"/>
    </xf>
    <xf numFmtId="4" fontId="5" fillId="2" borderId="0" xfId="24" applyNumberFormat="1" applyFont="1" applyFill="1" applyBorder="1" applyAlignment="1">
      <alignment horizontal="right"/>
    </xf>
    <xf numFmtId="3" fontId="7" fillId="3" borderId="0" xfId="24" applyNumberFormat="1" applyFont="1" applyFill="1" applyBorder="1" applyAlignment="1">
      <alignment horizontal="right"/>
    </xf>
    <xf numFmtId="0" fontId="0" fillId="0" borderId="0" xfId="24" applyFont="1" applyFill="1" applyAlignment="1">
      <alignment horizontal="left"/>
    </xf>
    <xf numFmtId="0" fontId="0" fillId="0" borderId="4" xfId="24" applyFont="1" applyFill="1" applyBorder="1" applyAlignment="1">
      <alignment horizontal="left"/>
    </xf>
    <xf numFmtId="0" fontId="0" fillId="2" borderId="0" xfId="0" applyFill="1"/>
    <xf numFmtId="3" fontId="7" fillId="2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 vertical="top"/>
    </xf>
    <xf numFmtId="166" fontId="7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3" fontId="9" fillId="3" borderId="0" xfId="0" applyNumberFormat="1" applyFont="1" applyFill="1" applyAlignment="1">
      <alignment horizontal="right"/>
    </xf>
    <xf numFmtId="0" fontId="0" fillId="2" borderId="0" xfId="0" applyFont="1" applyFill="1"/>
    <xf numFmtId="0" fontId="9" fillId="2" borderId="0" xfId="0" applyFont="1" applyFill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Font="1" applyAlignment="1">
      <alignment vertical="top"/>
    </xf>
    <xf numFmtId="0" fontId="0" fillId="2" borderId="6" xfId="0" applyFont="1" applyFill="1" applyBorder="1"/>
    <xf numFmtId="0" fontId="0" fillId="3" borderId="6" xfId="0" applyFont="1" applyFill="1" applyBorder="1"/>
    <xf numFmtId="0" fontId="0" fillId="0" borderId="6" xfId="0" applyFont="1" applyFill="1" applyBorder="1"/>
    <xf numFmtId="0" fontId="0" fillId="4" borderId="6" xfId="0" applyFont="1" applyFill="1" applyBorder="1"/>
    <xf numFmtId="0" fontId="0" fillId="0" borderId="0" xfId="94" applyFont="1" applyFill="1" applyAlignment="1">
      <alignment horizontal="left"/>
    </xf>
    <xf numFmtId="0" fontId="0" fillId="0" borderId="0" xfId="24" applyFont="1" applyFill="1" applyAlignment="1">
      <alignment horizontal="left" indent="1"/>
    </xf>
    <xf numFmtId="0" fontId="0" fillId="0" borderId="4" xfId="24" applyFont="1" applyFill="1" applyBorder="1" applyAlignment="1">
      <alignment horizontal="left" indent="1"/>
    </xf>
    <xf numFmtId="0" fontId="0" fillId="0" borderId="0" xfId="24" applyNumberFormat="1" applyFont="1" applyFill="1" applyBorder="1" applyAlignment="1">
      <alignment horizontal="left"/>
    </xf>
    <xf numFmtId="3" fontId="7" fillId="3" borderId="5" xfId="94" applyNumberFormat="1" applyFont="1" applyFill="1" applyBorder="1" applyAlignment="1">
      <alignment horizontal="right"/>
    </xf>
    <xf numFmtId="3" fontId="7" fillId="2" borderId="5" xfId="94" applyNumberFormat="1" applyFont="1" applyFill="1" applyBorder="1" applyAlignment="1">
      <alignment horizontal="right"/>
    </xf>
    <xf numFmtId="3" fontId="0" fillId="3" borderId="1" xfId="94" applyNumberFormat="1" applyFont="1" applyFill="1" applyBorder="1" applyAlignment="1">
      <alignment horizontal="right"/>
    </xf>
    <xf numFmtId="3" fontId="0" fillId="2" borderId="1" xfId="94" applyNumberFormat="1" applyFont="1" applyFill="1" applyBorder="1" applyAlignment="1">
      <alignment horizontal="right"/>
    </xf>
    <xf numFmtId="3" fontId="7" fillId="3" borderId="3" xfId="94" applyNumberFormat="1" applyFont="1" applyFill="1" applyBorder="1" applyAlignment="1">
      <alignment horizontal="right"/>
    </xf>
    <xf numFmtId="3" fontId="7" fillId="2" borderId="3" xfId="94" applyNumberFormat="1" applyFont="1" applyFill="1" applyBorder="1" applyAlignment="1">
      <alignment horizontal="right"/>
    </xf>
    <xf numFmtId="3" fontId="0" fillId="3" borderId="0" xfId="94" applyNumberFormat="1" applyFont="1" applyFill="1" applyAlignment="1">
      <alignment horizontal="right"/>
    </xf>
    <xf numFmtId="3" fontId="0" fillId="2" borderId="0" xfId="94" applyNumberFormat="1" applyFont="1" applyFill="1" applyAlignment="1">
      <alignment horizontal="right"/>
    </xf>
    <xf numFmtId="3" fontId="7" fillId="3" borderId="0" xfId="94" applyNumberFormat="1" applyFont="1" applyFill="1" applyBorder="1" applyAlignment="1">
      <alignment horizontal="right"/>
    </xf>
    <xf numFmtId="3" fontId="7" fillId="2" borderId="0" xfId="94" applyNumberFormat="1" applyFont="1" applyFill="1" applyBorder="1" applyAlignment="1">
      <alignment horizontal="right"/>
    </xf>
    <xf numFmtId="3" fontId="0" fillId="3" borderId="0" xfId="94" applyNumberFormat="1" applyFont="1" applyFill="1" applyBorder="1" applyAlignment="1">
      <alignment horizontal="right"/>
    </xf>
    <xf numFmtId="3" fontId="0" fillId="0" borderId="0" xfId="94" applyNumberFormat="1" applyFont="1" applyFill="1" applyBorder="1" applyAlignment="1">
      <alignment horizontal="right"/>
    </xf>
    <xf numFmtId="3" fontId="0" fillId="2" borderId="0" xfId="94" applyNumberFormat="1" applyFont="1" applyFill="1" applyBorder="1" applyAlignment="1">
      <alignment horizontal="right"/>
    </xf>
    <xf numFmtId="4" fontId="0" fillId="3" borderId="0" xfId="94" applyNumberFormat="1" applyFont="1" applyFill="1" applyBorder="1" applyAlignment="1">
      <alignment horizontal="right"/>
    </xf>
    <xf numFmtId="4" fontId="0" fillId="2" borderId="0" xfId="94" applyNumberFormat="1" applyFont="1" applyFill="1" applyBorder="1" applyAlignment="1">
      <alignment horizontal="right"/>
    </xf>
    <xf numFmtId="4" fontId="0" fillId="3" borderId="0" xfId="94" applyNumberFormat="1" applyFont="1" applyFill="1" applyAlignment="1">
      <alignment horizontal="right"/>
    </xf>
    <xf numFmtId="4" fontId="0" fillId="2" borderId="0" xfId="94" applyNumberFormat="1" applyFont="1" applyFill="1" applyAlignment="1">
      <alignment horizontal="right"/>
    </xf>
    <xf numFmtId="4" fontId="0" fillId="3" borderId="3" xfId="94" applyNumberFormat="1" applyFont="1" applyFill="1" applyBorder="1" applyAlignment="1">
      <alignment horizontal="right"/>
    </xf>
    <xf numFmtId="4" fontId="0" fillId="2" borderId="3" xfId="94" applyNumberFormat="1" applyFont="1" applyFill="1" applyBorder="1" applyAlignment="1">
      <alignment horizontal="right"/>
    </xf>
    <xf numFmtId="0" fontId="0" fillId="2" borderId="16" xfId="0" applyFont="1" applyFill="1" applyBorder="1" applyAlignment="1">
      <alignment horizontal="left"/>
    </xf>
    <xf numFmtId="0" fontId="9" fillId="0" borderId="0" xfId="0" applyFont="1" applyFill="1"/>
    <xf numFmtId="0" fontId="13" fillId="0" borderId="0" xfId="0" applyFont="1" applyFill="1" applyAlignment="1">
      <alignment vertical="top"/>
    </xf>
    <xf numFmtId="0" fontId="0" fillId="2" borderId="17" xfId="0" applyFont="1" applyFill="1" applyBorder="1"/>
    <xf numFmtId="167" fontId="0" fillId="3" borderId="0" xfId="94" applyNumberFormat="1" applyFont="1" applyFill="1" applyAlignment="1">
      <alignment horizontal="right"/>
    </xf>
    <xf numFmtId="167" fontId="0" fillId="0" borderId="0" xfId="94" applyNumberFormat="1" applyFont="1" applyFill="1" applyAlignment="1">
      <alignment horizontal="right"/>
    </xf>
    <xf numFmtId="9" fontId="40" fillId="2" borderId="0" xfId="27" applyFont="1" applyFill="1" applyAlignment="1">
      <alignment horizontal="right"/>
    </xf>
    <xf numFmtId="167" fontId="0" fillId="3" borderId="1" xfId="94" applyNumberFormat="1" applyFont="1" applyFill="1" applyBorder="1" applyAlignment="1">
      <alignment horizontal="right"/>
    </xf>
    <xf numFmtId="167" fontId="0" fillId="0" borderId="1" xfId="94" applyNumberFormat="1" applyFont="1" applyFill="1" applyBorder="1" applyAlignment="1">
      <alignment horizontal="right"/>
    </xf>
    <xf numFmtId="9" fontId="40" fillId="0" borderId="1" xfId="27" applyFont="1" applyFill="1" applyBorder="1" applyAlignment="1">
      <alignment horizontal="right"/>
    </xf>
    <xf numFmtId="9" fontId="40" fillId="2" borderId="1" xfId="27" applyFont="1" applyFill="1" applyBorder="1" applyAlignment="1">
      <alignment horizontal="right"/>
    </xf>
    <xf numFmtId="167" fontId="0" fillId="3" borderId="3" xfId="94" applyNumberFormat="1" applyFont="1" applyFill="1" applyBorder="1" applyAlignment="1">
      <alignment horizontal="right"/>
    </xf>
    <xf numFmtId="167" fontId="0" fillId="0" borderId="3" xfId="94" applyNumberFormat="1" applyFont="1" applyFill="1" applyBorder="1" applyAlignment="1">
      <alignment horizontal="right"/>
    </xf>
    <xf numFmtId="9" fontId="0" fillId="0" borderId="3" xfId="27" applyFont="1" applyFill="1" applyBorder="1" applyAlignment="1">
      <alignment horizontal="right"/>
    </xf>
    <xf numFmtId="9" fontId="0" fillId="2" borderId="3" xfId="27" applyFont="1" applyFill="1" applyBorder="1" applyAlignment="1">
      <alignment horizontal="right"/>
    </xf>
    <xf numFmtId="9" fontId="39" fillId="0" borderId="0" xfId="27" applyFont="1" applyFill="1" applyAlignment="1">
      <alignment horizontal="right"/>
    </xf>
    <xf numFmtId="167" fontId="39" fillId="3" borderId="0" xfId="95" applyNumberFormat="1" applyFont="1" applyFill="1" applyAlignment="1">
      <alignment horizontal="right"/>
    </xf>
    <xf numFmtId="167" fontId="39" fillId="2" borderId="0" xfId="95" applyNumberFormat="1" applyFont="1" applyFill="1" applyAlignment="1">
      <alignment horizontal="right"/>
    </xf>
    <xf numFmtId="9" fontId="39" fillId="2" borderId="0" xfId="27" applyFont="1" applyFill="1" applyAlignment="1">
      <alignment horizontal="right"/>
    </xf>
    <xf numFmtId="9" fontId="39" fillId="0" borderId="1" xfId="27" applyFont="1" applyFill="1" applyBorder="1" applyAlignment="1">
      <alignment horizontal="right"/>
    </xf>
    <xf numFmtId="167" fontId="39" fillId="3" borderId="1" xfId="95" applyNumberFormat="1" applyFont="1" applyFill="1" applyBorder="1" applyAlignment="1">
      <alignment horizontal="right"/>
    </xf>
    <xf numFmtId="167" fontId="39" fillId="2" borderId="1" xfId="95" applyNumberFormat="1" applyFont="1" applyFill="1" applyBorder="1" applyAlignment="1">
      <alignment horizontal="right"/>
    </xf>
    <xf numFmtId="9" fontId="39" fillId="2" borderId="1" xfId="27" applyFont="1" applyFill="1" applyBorder="1" applyAlignment="1">
      <alignment horizontal="right"/>
    </xf>
    <xf numFmtId="9" fontId="5" fillId="0" borderId="3" xfId="27" applyFont="1" applyFill="1" applyBorder="1" applyAlignment="1">
      <alignment horizontal="right"/>
    </xf>
    <xf numFmtId="167" fontId="39" fillId="3" borderId="3" xfId="95" applyNumberFormat="1" applyFont="1" applyFill="1" applyBorder="1" applyAlignment="1">
      <alignment horizontal="right"/>
    </xf>
    <xf numFmtId="167" fontId="39" fillId="2" borderId="3" xfId="95" applyNumberFormat="1" applyFont="1" applyFill="1" applyBorder="1" applyAlignment="1">
      <alignment horizontal="right"/>
    </xf>
    <xf numFmtId="9" fontId="5" fillId="2" borderId="3" xfId="27" applyFont="1" applyFill="1" applyBorder="1" applyAlignment="1">
      <alignment horizontal="right"/>
    </xf>
    <xf numFmtId="167" fontId="0" fillId="2" borderId="0" xfId="94" applyNumberFormat="1" applyFont="1" applyFill="1" applyAlignment="1">
      <alignment horizontal="right"/>
    </xf>
    <xf numFmtId="167" fontId="9" fillId="3" borderId="3" xfId="94" applyNumberFormat="1" applyFont="1" applyFill="1" applyBorder="1" applyAlignment="1">
      <alignment horizontal="right"/>
    </xf>
    <xf numFmtId="167" fontId="9" fillId="2" borderId="3" xfId="94" applyNumberFormat="1" applyFont="1" applyFill="1" applyBorder="1" applyAlignment="1">
      <alignment horizontal="right"/>
    </xf>
    <xf numFmtId="9" fontId="9" fillId="2" borderId="3" xfId="27" applyFont="1" applyFill="1" applyBorder="1" applyAlignment="1">
      <alignment horizontal="right"/>
    </xf>
    <xf numFmtId="167" fontId="9" fillId="3" borderId="3" xfId="95" applyNumberFormat="1" applyFont="1" applyFill="1" applyBorder="1" applyAlignment="1">
      <alignment horizontal="right"/>
    </xf>
    <xf numFmtId="167" fontId="9" fillId="2" borderId="3" xfId="95" applyNumberFormat="1" applyFont="1" applyFill="1" applyBorder="1" applyAlignment="1">
      <alignment horizontal="right"/>
    </xf>
    <xf numFmtId="167" fontId="7" fillId="3" borderId="3" xfId="94" applyNumberFormat="1" applyFont="1" applyFill="1" applyBorder="1" applyAlignment="1">
      <alignment horizontal="right"/>
    </xf>
    <xf numFmtId="167" fontId="7" fillId="0" borderId="3" xfId="94" applyNumberFormat="1" applyFont="1" applyFill="1" applyBorder="1" applyAlignment="1">
      <alignment horizontal="right"/>
    </xf>
    <xf numFmtId="9" fontId="7" fillId="0" borderId="3" xfId="27" applyFont="1" applyFill="1" applyBorder="1" applyAlignment="1">
      <alignment horizontal="right"/>
    </xf>
    <xf numFmtId="167" fontId="46" fillId="3" borderId="3" xfId="95" applyNumberFormat="1" applyFont="1" applyFill="1" applyBorder="1" applyAlignment="1">
      <alignment horizontal="right"/>
    </xf>
    <xf numFmtId="167" fontId="46" fillId="2" borderId="3" xfId="95" applyNumberFormat="1" applyFont="1" applyFill="1" applyBorder="1" applyAlignment="1">
      <alignment horizontal="right"/>
    </xf>
    <xf numFmtId="9" fontId="7" fillId="2" borderId="3" xfId="27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 vertical="top" wrapText="1"/>
    </xf>
    <xf numFmtId="3" fontId="7" fillId="0" borderId="2" xfId="0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wrapText="1"/>
    </xf>
  </cellXfs>
  <cellStyles count="150">
    <cellStyle name="20% - Accent1" xfId="56" builtinId="30" customBuiltin="1"/>
    <cellStyle name="20% - Accent1 2" xfId="123"/>
    <cellStyle name="20% - Accent2" xfId="60" builtinId="34" customBuiltin="1"/>
    <cellStyle name="20% - Accent2 2" xfId="125"/>
    <cellStyle name="20% - Accent3" xfId="64" builtinId="38" customBuiltin="1"/>
    <cellStyle name="20% - Accent3 2" xfId="127"/>
    <cellStyle name="20% - Accent4" xfId="68" builtinId="42" customBuiltin="1"/>
    <cellStyle name="20% - Accent4 2" xfId="129"/>
    <cellStyle name="20% - Accent5" xfId="72" builtinId="46" customBuiltin="1"/>
    <cellStyle name="20% - Accent5 2" xfId="131"/>
    <cellStyle name="20% - Accent6" xfId="76" builtinId="50" customBuiltin="1"/>
    <cellStyle name="20% - Accent6 2" xfId="133"/>
    <cellStyle name="40% - Accent1" xfId="57" builtinId="31" customBuiltin="1"/>
    <cellStyle name="40% - Accent1 2" xfId="124"/>
    <cellStyle name="40% - Accent2" xfId="61" builtinId="35" customBuiltin="1"/>
    <cellStyle name="40% - Accent2 2" xfId="126"/>
    <cellStyle name="40% - Accent3" xfId="65" builtinId="39" customBuiltin="1"/>
    <cellStyle name="40% - Accent3 2" xfId="128"/>
    <cellStyle name="40% - Accent4" xfId="69" builtinId="43" customBuiltin="1"/>
    <cellStyle name="40% - Accent4 2" xfId="130"/>
    <cellStyle name="40% - Accent5" xfId="73" builtinId="47" customBuiltin="1"/>
    <cellStyle name="40% - Accent5 2" xfId="132"/>
    <cellStyle name="40% - Accent6" xfId="77" builtinId="51" customBuiltin="1"/>
    <cellStyle name="40% - Accent6 2" xfId="134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Bottom of Table Style" xfId="145"/>
    <cellStyle name="Calculation" xfId="49" builtinId="22" customBuiltin="1"/>
    <cellStyle name="Check Cell" xfId="51" builtinId="23" customBuiltin="1"/>
    <cellStyle name="Column Heading_1" xfId="147"/>
    <cellStyle name="Comma" xfId="38" builtinId="3"/>
    <cellStyle name="Comma 2" xfId="1"/>
    <cellStyle name="Comma 2 10" xfId="89"/>
    <cellStyle name="Comma 2 10 2" xfId="136"/>
    <cellStyle name="Comma 2 2" xfId="90"/>
    <cellStyle name="Comma 2 2 2" xfId="137"/>
    <cellStyle name="Comma 2 3" xfId="101"/>
    <cellStyle name="Comma 22" xfId="2"/>
    <cellStyle name="Comma 22 2" xfId="102"/>
    <cellStyle name="Comma 23" xfId="3"/>
    <cellStyle name="Comma 23 2" xfId="103"/>
    <cellStyle name="Comma 3" xfId="4"/>
    <cellStyle name="Comma 3 2" xfId="5"/>
    <cellStyle name="Comma 3 2 2" xfId="105"/>
    <cellStyle name="Comma 3 3" xfId="6"/>
    <cellStyle name="Comma 3 3 2" xfId="106"/>
    <cellStyle name="Comma 3 4" xfId="7"/>
    <cellStyle name="Comma 3 4 2" xfId="107"/>
    <cellStyle name="Comma 3 5" xfId="8"/>
    <cellStyle name="Comma 3 5 2" xfId="108"/>
    <cellStyle name="Comma 3 6" xfId="9"/>
    <cellStyle name="Comma 3 6 2" xfId="109"/>
    <cellStyle name="Comma 3 7" xfId="10"/>
    <cellStyle name="Comma 3 7 2" xfId="110"/>
    <cellStyle name="Comma 3 8" xfId="91"/>
    <cellStyle name="Comma 3 8 2" xfId="138"/>
    <cellStyle name="Comma 3 9" xfId="104"/>
    <cellStyle name="Comma 4" xfId="11"/>
    <cellStyle name="Comma 4 2" xfId="12"/>
    <cellStyle name="Comma 4 2 2" xfId="112"/>
    <cellStyle name="Comma 4 3" xfId="13"/>
    <cellStyle name="Comma 4 3 2" xfId="113"/>
    <cellStyle name="Comma 4 4" xfId="14"/>
    <cellStyle name="Comma 4 4 2" xfId="114"/>
    <cellStyle name="Comma 4 5" xfId="15"/>
    <cellStyle name="Comma 4 5 2" xfId="115"/>
    <cellStyle name="Comma 4 6" xfId="16"/>
    <cellStyle name="Comma 4 6 2" xfId="116"/>
    <cellStyle name="Comma 4 7" xfId="17"/>
    <cellStyle name="Comma 4 7 2" xfId="117"/>
    <cellStyle name="Comma 4 8" xfId="92"/>
    <cellStyle name="Comma 4 8 2" xfId="139"/>
    <cellStyle name="Comma 4 9" xfId="111"/>
    <cellStyle name="Comma 43" xfId="100"/>
    <cellStyle name="Comma 43 2" xfId="141"/>
    <cellStyle name="Comma 5" xfId="18"/>
    <cellStyle name="Comma 5 2" xfId="118"/>
    <cellStyle name="Comma 6" xfId="93"/>
    <cellStyle name="Comma 6 2" xfId="140"/>
    <cellStyle name="Comma 7" xfId="82"/>
    <cellStyle name="Comma 7 2" xfId="135"/>
    <cellStyle name="Comma 8" xfId="19"/>
    <cellStyle name="Comma 8 2" xfId="119"/>
    <cellStyle name="Comma 9" xfId="122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 3" xfId="84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10" xfId="98"/>
    <cellStyle name="Normal 2" xfId="24"/>
    <cellStyle name="Normal 2 2" xfId="94"/>
    <cellStyle name="Normal 2 3" xfId="88"/>
    <cellStyle name="Normal 2 34" xfId="85"/>
    <cellStyle name="Normal 2 4" xfId="120"/>
    <cellStyle name="Normal 2 7" xfId="25"/>
    <cellStyle name="Normal 2 8" xfId="26"/>
    <cellStyle name="Normal 3" xfId="79"/>
    <cellStyle name="Normal 3 2" xfId="95"/>
    <cellStyle name="Normal 4" xfId="96"/>
    <cellStyle name="Normal 5" xfId="81"/>
    <cellStyle name="Normal 64 3" xfId="87"/>
    <cellStyle name="Normal 79 5 2" xfId="86"/>
    <cellStyle name="Normal 90" xfId="99"/>
    <cellStyle name="Note 2" xfId="80"/>
    <cellStyle name="Note 2 2" xfId="97"/>
    <cellStyle name="Number" xfId="142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4 2" xfId="121"/>
    <cellStyle name="Percent 5" xfId="83"/>
    <cellStyle name="Percent 8" xfId="36"/>
    <cellStyle name="Subtable Table Heading" xfId="144"/>
    <cellStyle name="Subtotal Numbers" xfId="143"/>
    <cellStyle name="Text" xfId="148"/>
    <cellStyle name="Title" xfId="39" builtinId="15" customBuiltin="1"/>
    <cellStyle name="Total" xfId="54" builtinId="25" customBuiltin="1"/>
    <cellStyle name="Total Numbers" xfId="146"/>
    <cellStyle name="Total text" xfId="149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Q3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'17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"/>
  <sheetViews>
    <sheetView showGridLines="0" tabSelected="1" zoomScale="70" zoomScaleNormal="70" zoomScaleSheetLayoutView="85" workbookViewId="0"/>
  </sheetViews>
  <sheetFormatPr defaultRowHeight="12.75" x14ac:dyDescent="0.2"/>
  <sheetData>
    <row r="28" spans="3:3" x14ac:dyDescent="0.2">
      <c r="C28" s="11"/>
    </row>
  </sheetData>
  <pageMargins left="0.70866141732283505" right="0.70866141732283505" top="0.74803149606299202" bottom="0.74803149606299202" header="0.31496062992126" footer="0.31496062992126"/>
  <pageSetup paperSize="9" scale="91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H104"/>
  <sheetViews>
    <sheetView showGridLines="0" zoomScaleNormal="100" zoomScaleSheetLayoutView="85" workbookViewId="0"/>
  </sheetViews>
  <sheetFormatPr defaultRowHeight="12.75" x14ac:dyDescent="0.2"/>
  <cols>
    <col min="2" max="2" width="47.5703125" customWidth="1"/>
    <col min="3" max="5" width="10.5703125" customWidth="1"/>
  </cols>
  <sheetData>
    <row r="1" spans="2:8" x14ac:dyDescent="0.2">
      <c r="B1" s="166"/>
      <c r="C1" s="166"/>
      <c r="D1" s="166"/>
      <c r="E1" s="166"/>
    </row>
    <row r="2" spans="2:8" ht="20.25" x14ac:dyDescent="0.3">
      <c r="B2" s="10" t="s">
        <v>0</v>
      </c>
      <c r="C2" s="166"/>
      <c r="D2" s="166"/>
      <c r="E2" s="166"/>
    </row>
    <row r="3" spans="2:8" x14ac:dyDescent="0.2">
      <c r="B3" s="9" t="s">
        <v>1</v>
      </c>
      <c r="C3" s="166"/>
      <c r="D3" s="166"/>
      <c r="E3" s="166"/>
    </row>
    <row r="4" spans="2:8" ht="13.5" thickBot="1" x14ac:dyDescent="0.25">
      <c r="B4" s="1" t="s">
        <v>0</v>
      </c>
      <c r="C4" s="166"/>
      <c r="D4" s="166"/>
      <c r="E4" s="166"/>
    </row>
    <row r="5" spans="2:8" ht="30" customHeight="1" thickBot="1" x14ac:dyDescent="0.25">
      <c r="B5" s="55" t="s">
        <v>2</v>
      </c>
      <c r="C5" s="5" t="s">
        <v>3</v>
      </c>
      <c r="D5" s="4" t="s">
        <v>4</v>
      </c>
      <c r="E5" s="22" t="s">
        <v>5</v>
      </c>
      <c r="F5" s="5" t="s">
        <v>6</v>
      </c>
      <c r="G5" s="4" t="s">
        <v>7</v>
      </c>
      <c r="H5" s="22" t="s">
        <v>5</v>
      </c>
    </row>
    <row r="6" spans="2:8" x14ac:dyDescent="0.2">
      <c r="B6" s="12" t="s">
        <v>8</v>
      </c>
      <c r="C6" s="76">
        <v>81.099999999999994</v>
      </c>
      <c r="D6" s="77">
        <v>65.7</v>
      </c>
      <c r="E6" s="23">
        <v>0.23</v>
      </c>
      <c r="F6" s="76">
        <v>242.2</v>
      </c>
      <c r="G6" s="77">
        <v>197.2</v>
      </c>
      <c r="H6" s="23">
        <v>0.23</v>
      </c>
    </row>
    <row r="7" spans="2:8" x14ac:dyDescent="0.2">
      <c r="B7" s="186" t="s">
        <v>9</v>
      </c>
      <c r="C7" s="76">
        <v>39.4</v>
      </c>
      <c r="D7" s="77">
        <v>36.5</v>
      </c>
      <c r="E7" s="23">
        <v>0.08</v>
      </c>
      <c r="F7" s="76">
        <v>120.1</v>
      </c>
      <c r="G7" s="77">
        <v>113.6</v>
      </c>
      <c r="H7" s="23">
        <v>0.06</v>
      </c>
    </row>
    <row r="8" spans="2:8" x14ac:dyDescent="0.2">
      <c r="B8" s="215" t="s">
        <v>10</v>
      </c>
      <c r="C8" s="78">
        <v>97.2</v>
      </c>
      <c r="D8" s="79">
        <v>137.1</v>
      </c>
      <c r="E8" s="13">
        <v>-0.28999999999999998</v>
      </c>
      <c r="F8" s="78">
        <v>321.5</v>
      </c>
      <c r="G8" s="79">
        <v>410.9</v>
      </c>
      <c r="H8" s="13">
        <v>-0.22</v>
      </c>
    </row>
    <row r="9" spans="2:8" ht="13.5" thickBot="1" x14ac:dyDescent="0.25">
      <c r="B9" s="26" t="s">
        <v>11</v>
      </c>
      <c r="C9" s="80">
        <v>217.7</v>
      </c>
      <c r="D9" s="81">
        <v>239.3</v>
      </c>
      <c r="E9" s="50">
        <v>-0.09</v>
      </c>
      <c r="F9" s="80">
        <v>683.8</v>
      </c>
      <c r="G9" s="81">
        <v>721.7</v>
      </c>
      <c r="H9" s="50">
        <v>-0.05</v>
      </c>
    </row>
    <row r="10" spans="2:8" x14ac:dyDescent="0.2">
      <c r="B10" s="25" t="s">
        <v>12</v>
      </c>
      <c r="C10" s="113">
        <v>140.5</v>
      </c>
      <c r="D10" s="114">
        <v>144.6</v>
      </c>
      <c r="E10" s="51">
        <v>-0.03</v>
      </c>
      <c r="F10" s="113">
        <v>433.5</v>
      </c>
      <c r="G10" s="114">
        <v>413.2</v>
      </c>
      <c r="H10" s="51">
        <v>0.05</v>
      </c>
    </row>
    <row r="11" spans="2:8" s="56" customFormat="1" x14ac:dyDescent="0.2">
      <c r="B11" s="58" t="s">
        <v>13</v>
      </c>
      <c r="C11" s="60">
        <v>0.65</v>
      </c>
      <c r="D11" s="59">
        <v>0.6</v>
      </c>
      <c r="E11" s="59"/>
      <c r="F11" s="60">
        <v>0.63</v>
      </c>
      <c r="G11" s="59">
        <v>0.56999999999999995</v>
      </c>
      <c r="H11" s="59"/>
    </row>
    <row r="12" spans="2:8" x14ac:dyDescent="0.2">
      <c r="B12" s="25" t="s">
        <v>14</v>
      </c>
      <c r="C12" s="113">
        <v>31.2</v>
      </c>
      <c r="D12" s="114">
        <v>33.1</v>
      </c>
      <c r="E12" s="51">
        <v>-0.06</v>
      </c>
      <c r="F12" s="113">
        <v>104.4</v>
      </c>
      <c r="G12" s="114">
        <v>102.3</v>
      </c>
      <c r="H12" s="51">
        <v>0.02</v>
      </c>
    </row>
    <row r="13" spans="2:8" s="56" customFormat="1" x14ac:dyDescent="0.2">
      <c r="B13" s="58" t="s">
        <v>15</v>
      </c>
      <c r="C13" s="60">
        <v>0.14000000000000001</v>
      </c>
      <c r="D13" s="59">
        <v>0.14000000000000001</v>
      </c>
      <c r="E13" s="59"/>
      <c r="F13" s="60">
        <v>0.15</v>
      </c>
      <c r="G13" s="59">
        <v>0.14000000000000001</v>
      </c>
      <c r="H13" s="59"/>
    </row>
    <row r="14" spans="2:8" x14ac:dyDescent="0.2">
      <c r="B14" s="25" t="s">
        <v>16</v>
      </c>
      <c r="C14" s="113">
        <v>-6</v>
      </c>
      <c r="D14" s="114">
        <v>1</v>
      </c>
      <c r="E14" s="51"/>
      <c r="F14" s="113">
        <v>-170.4</v>
      </c>
      <c r="G14" s="114">
        <v>9.4</v>
      </c>
      <c r="H14" s="27"/>
    </row>
    <row r="15" spans="2:8" s="56" customFormat="1" x14ac:dyDescent="0.2">
      <c r="B15" s="58" t="s">
        <v>17</v>
      </c>
      <c r="C15" s="60">
        <v>-0.03</v>
      </c>
      <c r="D15" s="59">
        <v>0</v>
      </c>
      <c r="E15" s="59"/>
      <c r="F15" s="60">
        <v>-0.25</v>
      </c>
      <c r="G15" s="59">
        <v>0.01</v>
      </c>
      <c r="H15" s="59"/>
    </row>
    <row r="16" spans="2:8" x14ac:dyDescent="0.2">
      <c r="B16" s="25" t="s">
        <v>18</v>
      </c>
      <c r="C16" s="113">
        <v>-5.3</v>
      </c>
      <c r="D16" s="114">
        <v>0.6</v>
      </c>
      <c r="E16" s="51"/>
      <c r="F16" s="113">
        <v>-170</v>
      </c>
      <c r="G16" s="114">
        <v>17.5</v>
      </c>
      <c r="H16" s="27"/>
    </row>
    <row r="17" spans="2:8" ht="13.5" thickBot="1" x14ac:dyDescent="0.25">
      <c r="B17" s="25" t="s">
        <v>19</v>
      </c>
      <c r="C17" s="113">
        <v>18.8</v>
      </c>
      <c r="D17" s="114">
        <v>11.7</v>
      </c>
      <c r="E17" s="51">
        <v>0.6</v>
      </c>
      <c r="F17" s="113">
        <v>46.8</v>
      </c>
      <c r="G17" s="114">
        <v>42.8</v>
      </c>
      <c r="H17" s="51">
        <v>0.09</v>
      </c>
    </row>
    <row r="18" spans="2:8" x14ac:dyDescent="0.2">
      <c r="B18" s="52" t="s">
        <v>20</v>
      </c>
      <c r="C18" s="53"/>
      <c r="D18" s="54"/>
      <c r="E18" s="54"/>
      <c r="F18" s="53"/>
      <c r="G18" s="54"/>
      <c r="H18" s="54"/>
    </row>
    <row r="19" spans="2:8" x14ac:dyDescent="0.2">
      <c r="B19" s="25" t="s">
        <v>21</v>
      </c>
      <c r="C19" s="62">
        <v>-0.02</v>
      </c>
      <c r="D19" s="61">
        <v>0</v>
      </c>
      <c r="E19" s="27"/>
      <c r="F19" s="62">
        <v>-0.72</v>
      </c>
      <c r="G19" s="61">
        <v>7.0000000000000007E-2</v>
      </c>
      <c r="H19" s="27"/>
    </row>
    <row r="20" spans="2:8" ht="15" thickBot="1" x14ac:dyDescent="0.25">
      <c r="B20" s="26" t="s">
        <v>22</v>
      </c>
      <c r="C20" s="63">
        <v>0.08</v>
      </c>
      <c r="D20" s="64">
        <v>0.05</v>
      </c>
      <c r="E20" s="28">
        <v>0.59</v>
      </c>
      <c r="F20" s="63">
        <v>0.2</v>
      </c>
      <c r="G20" s="64">
        <v>0.18</v>
      </c>
      <c r="H20" s="28">
        <v>0.08</v>
      </c>
    </row>
    <row r="21" spans="2:8" x14ac:dyDescent="0.2">
      <c r="B21" s="216" t="s">
        <v>201</v>
      </c>
    </row>
    <row r="22" spans="2:8" ht="14.25" customHeight="1" x14ac:dyDescent="0.2">
      <c r="B22" s="217" t="s">
        <v>23</v>
      </c>
      <c r="C22" s="118"/>
      <c r="D22" s="118"/>
      <c r="E22" s="118"/>
      <c r="F22" s="119"/>
      <c r="G22" s="119"/>
    </row>
    <row r="24" spans="2:8" s="57" customFormat="1" ht="14.25" customHeight="1" thickBot="1" x14ac:dyDescent="0.25">
      <c r="B24" s="82" t="s">
        <v>8</v>
      </c>
    </row>
    <row r="25" spans="2:8" s="57" customFormat="1" ht="30" customHeight="1" thickBot="1" x14ac:dyDescent="0.25">
      <c r="B25" s="55" t="s">
        <v>24</v>
      </c>
      <c r="C25" s="5" t="s">
        <v>3</v>
      </c>
      <c r="D25" s="4" t="s">
        <v>4</v>
      </c>
      <c r="E25" s="22" t="s">
        <v>25</v>
      </c>
      <c r="F25" s="5" t="s">
        <v>6</v>
      </c>
      <c r="G25" s="4" t="s">
        <v>7</v>
      </c>
      <c r="H25" s="22" t="s">
        <v>25</v>
      </c>
    </row>
    <row r="26" spans="2:8" s="57" customFormat="1" x14ac:dyDescent="0.2">
      <c r="B26" s="218" t="s">
        <v>26</v>
      </c>
      <c r="C26" s="219">
        <v>47.2</v>
      </c>
      <c r="D26" s="220">
        <v>31.3</v>
      </c>
      <c r="E26" s="230">
        <v>0.51</v>
      </c>
      <c r="F26" s="231">
        <v>136.69999999999999</v>
      </c>
      <c r="G26" s="232">
        <v>95.9</v>
      </c>
      <c r="H26" s="233">
        <v>0.43</v>
      </c>
    </row>
    <row r="27" spans="2:8" s="57" customFormat="1" x14ac:dyDescent="0.2">
      <c r="B27" s="99" t="s">
        <v>27</v>
      </c>
      <c r="C27" s="222">
        <v>33.799999999999997</v>
      </c>
      <c r="D27" s="223">
        <v>34.4</v>
      </c>
      <c r="E27" s="234">
        <f>-2%</f>
        <v>-0.02</v>
      </c>
      <c r="F27" s="235">
        <v>105.5</v>
      </c>
      <c r="G27" s="236">
        <v>101.3</v>
      </c>
      <c r="H27" s="237">
        <v>0.04</v>
      </c>
    </row>
    <row r="28" spans="2:8" s="57" customFormat="1" ht="13.5" thickBot="1" x14ac:dyDescent="0.25">
      <c r="B28" s="26" t="s">
        <v>28</v>
      </c>
      <c r="C28" s="226">
        <v>81.099999999999994</v>
      </c>
      <c r="D28" s="227">
        <v>65.7</v>
      </c>
      <c r="E28" s="238">
        <v>0.23</v>
      </c>
      <c r="F28" s="239">
        <v>242.2</v>
      </c>
      <c r="G28" s="240">
        <v>197.2</v>
      </c>
      <c r="H28" s="241">
        <v>0.23</v>
      </c>
    </row>
    <row r="29" spans="2:8" s="57" customFormat="1" ht="15" customHeight="1" x14ac:dyDescent="0.2">
      <c r="B29" s="116" t="s">
        <v>29</v>
      </c>
      <c r="C29" s="117"/>
      <c r="D29" s="117"/>
      <c r="E29" s="117"/>
    </row>
    <row r="30" spans="2:8" ht="14.25" customHeight="1" x14ac:dyDescent="0.2">
      <c r="B30" s="86"/>
      <c r="C30" s="118"/>
      <c r="D30" s="118"/>
      <c r="E30" s="118"/>
      <c r="F30" s="119"/>
      <c r="G30" s="119"/>
    </row>
    <row r="31" spans="2:8" ht="14.25" customHeight="1" thickBot="1" x14ac:dyDescent="0.25">
      <c r="B31" s="82" t="s">
        <v>9</v>
      </c>
    </row>
    <row r="32" spans="2:8" ht="30" customHeight="1" thickBot="1" x14ac:dyDescent="0.25">
      <c r="B32" s="55" t="s">
        <v>2</v>
      </c>
      <c r="C32" s="5" t="s">
        <v>3</v>
      </c>
      <c r="D32" s="4" t="s">
        <v>4</v>
      </c>
      <c r="E32" s="22" t="s">
        <v>25</v>
      </c>
      <c r="F32" s="5" t="s">
        <v>6</v>
      </c>
      <c r="G32" s="4" t="s">
        <v>7</v>
      </c>
      <c r="H32" s="22" t="s">
        <v>25</v>
      </c>
    </row>
    <row r="33" spans="2:8" ht="14.25" customHeight="1" x14ac:dyDescent="0.2">
      <c r="B33" s="218" t="s">
        <v>30</v>
      </c>
      <c r="C33" s="76">
        <v>31.6</v>
      </c>
      <c r="D33" s="77">
        <v>29.4</v>
      </c>
      <c r="E33" s="23">
        <v>7.0000000000000007E-2</v>
      </c>
      <c r="F33" s="76">
        <v>93.6</v>
      </c>
      <c r="G33" s="77">
        <v>87.5</v>
      </c>
      <c r="H33" s="23">
        <v>7.0000000000000007E-2</v>
      </c>
    </row>
    <row r="34" spans="2:8" ht="14.25" customHeight="1" x14ac:dyDescent="0.2">
      <c r="B34" s="99" t="s">
        <v>31</v>
      </c>
      <c r="C34" s="78">
        <v>7.8</v>
      </c>
      <c r="D34" s="79">
        <v>7.1</v>
      </c>
      <c r="E34" s="13">
        <v>0.1</v>
      </c>
      <c r="F34" s="78">
        <v>26.5</v>
      </c>
      <c r="G34" s="79">
        <v>26</v>
      </c>
      <c r="H34" s="13">
        <v>0.02</v>
      </c>
    </row>
    <row r="35" spans="2:8" ht="14.25" customHeight="1" thickBot="1" x14ac:dyDescent="0.25">
      <c r="B35" s="26" t="s">
        <v>32</v>
      </c>
      <c r="C35" s="80">
        <v>39.4</v>
      </c>
      <c r="D35" s="81">
        <v>36.5</v>
      </c>
      <c r="E35" s="50">
        <v>0.08</v>
      </c>
      <c r="F35" s="80">
        <v>120.1</v>
      </c>
      <c r="G35" s="81">
        <v>113.6</v>
      </c>
      <c r="H35" s="50">
        <v>0.06</v>
      </c>
    </row>
    <row r="36" spans="2:8" ht="14.25" customHeight="1" x14ac:dyDescent="0.2">
      <c r="B36" s="57"/>
      <c r="C36" s="95"/>
      <c r="F36" s="95"/>
    </row>
    <row r="37" spans="2:8" ht="14.25" customHeight="1" x14ac:dyDescent="0.2">
      <c r="B37" s="12" t="s">
        <v>33</v>
      </c>
      <c r="C37" s="76">
        <v>13.6</v>
      </c>
      <c r="D37" s="77">
        <v>14.6</v>
      </c>
      <c r="E37" s="23">
        <v>-7.0000000000000007E-2</v>
      </c>
      <c r="F37" s="76"/>
      <c r="G37" s="77"/>
      <c r="H37" s="23"/>
    </row>
    <row r="38" spans="2:8" ht="14.25" customHeight="1" thickBot="1" x14ac:dyDescent="0.25">
      <c r="B38" s="26" t="s">
        <v>34</v>
      </c>
      <c r="C38" s="16">
        <v>785</v>
      </c>
      <c r="D38" s="15">
        <v>671</v>
      </c>
      <c r="E38" s="28">
        <v>0.17</v>
      </c>
      <c r="F38" s="16"/>
      <c r="G38" s="15"/>
      <c r="H38" s="28"/>
    </row>
    <row r="39" spans="2:8" ht="14.25" customHeight="1" x14ac:dyDescent="0.2">
      <c r="B39" s="134" t="s">
        <v>29</v>
      </c>
      <c r="C39" s="117"/>
      <c r="D39" s="117"/>
      <c r="E39" s="117"/>
      <c r="F39" s="87"/>
      <c r="G39" s="87"/>
    </row>
    <row r="40" spans="2:8" ht="14.25" x14ac:dyDescent="0.2">
      <c r="B40" s="135" t="s">
        <v>35</v>
      </c>
      <c r="C40" s="104"/>
      <c r="D40" s="104"/>
      <c r="E40" s="104"/>
      <c r="F40" s="88"/>
      <c r="G40" s="88"/>
    </row>
    <row r="42" spans="2:8" ht="13.5" thickBot="1" x14ac:dyDescent="0.25">
      <c r="B42" s="82" t="s">
        <v>10</v>
      </c>
    </row>
    <row r="43" spans="2:8" ht="30" customHeight="1" thickBot="1" x14ac:dyDescent="0.25">
      <c r="B43" s="65" t="s">
        <v>24</v>
      </c>
      <c r="C43" s="5" t="s">
        <v>3</v>
      </c>
      <c r="D43" s="4" t="s">
        <v>4</v>
      </c>
      <c r="E43" s="22" t="s">
        <v>25</v>
      </c>
      <c r="F43" s="5" t="s">
        <v>6</v>
      </c>
      <c r="G43" s="4" t="s">
        <v>7</v>
      </c>
      <c r="H43" s="22" t="s">
        <v>25</v>
      </c>
    </row>
    <row r="44" spans="2:8" x14ac:dyDescent="0.2">
      <c r="B44" s="12" t="s">
        <v>36</v>
      </c>
      <c r="C44" s="76">
        <v>88.4</v>
      </c>
      <c r="D44" s="77">
        <v>126.2</v>
      </c>
      <c r="E44" s="23">
        <v>-0.3</v>
      </c>
      <c r="F44" s="76">
        <v>286.8</v>
      </c>
      <c r="G44" s="77">
        <v>361.4</v>
      </c>
      <c r="H44" s="23">
        <v>-0.21</v>
      </c>
    </row>
    <row r="45" spans="2:8" x14ac:dyDescent="0.2">
      <c r="B45" s="24" t="s">
        <v>37</v>
      </c>
      <c r="C45" s="78">
        <v>8.8000000000000007</v>
      </c>
      <c r="D45" s="79">
        <v>10.9</v>
      </c>
      <c r="E45" s="13">
        <v>-0.2</v>
      </c>
      <c r="F45" s="78">
        <v>34.700000000000003</v>
      </c>
      <c r="G45" s="79">
        <v>49.5</v>
      </c>
      <c r="H45" s="13">
        <v>-0.3</v>
      </c>
    </row>
    <row r="46" spans="2:8" ht="13.5" thickBot="1" x14ac:dyDescent="0.25">
      <c r="B46" s="26" t="s">
        <v>38</v>
      </c>
      <c r="C46" s="80">
        <v>97.2</v>
      </c>
      <c r="D46" s="81">
        <v>137.1</v>
      </c>
      <c r="E46" s="50">
        <v>-0.28999999999999998</v>
      </c>
      <c r="F46" s="80">
        <v>321.5</v>
      </c>
      <c r="G46" s="81">
        <v>410.9</v>
      </c>
      <c r="H46" s="50">
        <v>-0.22</v>
      </c>
    </row>
    <row r="47" spans="2:8" ht="14.25" customHeight="1" x14ac:dyDescent="0.2">
      <c r="B47" s="134" t="s">
        <v>39</v>
      </c>
      <c r="C47" s="117"/>
      <c r="D47" s="117"/>
      <c r="E47" s="117"/>
      <c r="F47" s="87"/>
      <c r="G47" s="87"/>
    </row>
    <row r="48" spans="2:8" ht="14.25" customHeight="1" x14ac:dyDescent="0.2">
      <c r="B48" s="86"/>
      <c r="C48" s="118"/>
      <c r="D48" s="118"/>
      <c r="E48" s="118"/>
      <c r="F48" s="119"/>
      <c r="G48" s="119"/>
    </row>
    <row r="49" spans="2:8" x14ac:dyDescent="0.2">
      <c r="B49" s="135"/>
      <c r="C49" s="104"/>
      <c r="D49" s="104"/>
      <c r="E49" s="104"/>
      <c r="F49" s="88"/>
      <c r="G49" s="88"/>
    </row>
    <row r="50" spans="2:8" ht="13.5" thickBot="1" x14ac:dyDescent="0.25">
      <c r="B50" s="82" t="s">
        <v>40</v>
      </c>
    </row>
    <row r="51" spans="2:8" ht="30" customHeight="1" thickBot="1" x14ac:dyDescent="0.25">
      <c r="B51" s="65" t="s">
        <v>24</v>
      </c>
      <c r="C51" s="5" t="s">
        <v>3</v>
      </c>
      <c r="D51" s="4" t="s">
        <v>4</v>
      </c>
      <c r="E51" s="22" t="s">
        <v>25</v>
      </c>
      <c r="F51" s="5" t="s">
        <v>6</v>
      </c>
      <c r="G51" s="4" t="s">
        <v>7</v>
      </c>
      <c r="H51" s="22" t="s">
        <v>25</v>
      </c>
    </row>
    <row r="52" spans="2:8" x14ac:dyDescent="0.2">
      <c r="B52" s="57" t="s">
        <v>41</v>
      </c>
      <c r="C52" s="76">
        <v>138.9</v>
      </c>
      <c r="D52" s="77">
        <v>120.9</v>
      </c>
      <c r="E52" s="23">
        <v>0.15</v>
      </c>
      <c r="F52" s="76">
        <v>407.70000000000005</v>
      </c>
      <c r="G52" s="77">
        <v>358.5</v>
      </c>
      <c r="H52" s="23">
        <v>0.14000000000000001</v>
      </c>
    </row>
    <row r="53" spans="2:8" x14ac:dyDescent="0.2">
      <c r="B53" s="24" t="s">
        <v>42</v>
      </c>
      <c r="C53" s="78">
        <v>78.8</v>
      </c>
      <c r="D53" s="79">
        <v>118.4</v>
      </c>
      <c r="E53" s="13">
        <v>-0.33</v>
      </c>
      <c r="F53" s="78">
        <v>276.09999999999997</v>
      </c>
      <c r="G53" s="79">
        <v>363.2</v>
      </c>
      <c r="H53" s="13">
        <v>-0.24</v>
      </c>
    </row>
    <row r="54" spans="2:8" ht="13.5" thickBot="1" x14ac:dyDescent="0.25">
      <c r="B54" s="26" t="s">
        <v>43</v>
      </c>
      <c r="C54" s="80">
        <v>217.7</v>
      </c>
      <c r="D54" s="81">
        <v>239.3</v>
      </c>
      <c r="E54" s="50">
        <v>-0.09</v>
      </c>
      <c r="F54" s="80">
        <v>683.8</v>
      </c>
      <c r="G54" s="81">
        <v>721.7</v>
      </c>
      <c r="H54" s="50">
        <v>-0.05</v>
      </c>
    </row>
    <row r="55" spans="2:8" ht="14.25" customHeight="1" x14ac:dyDescent="0.2">
      <c r="B55" s="134" t="s">
        <v>39</v>
      </c>
      <c r="C55" s="117"/>
      <c r="D55" s="117"/>
      <c r="E55" s="117"/>
      <c r="F55" s="87"/>
      <c r="G55" s="87"/>
    </row>
    <row r="56" spans="2:8" ht="14.25" customHeight="1" x14ac:dyDescent="0.2">
      <c r="B56" s="105"/>
      <c r="D56" s="105"/>
      <c r="E56" s="105"/>
    </row>
    <row r="57" spans="2:8" ht="13.5" thickBot="1" x14ac:dyDescent="0.25">
      <c r="B57" s="136" t="s">
        <v>44</v>
      </c>
      <c r="D57" s="105"/>
      <c r="E57" s="105"/>
    </row>
    <row r="58" spans="2:8" ht="63" customHeight="1" thickBot="1" x14ac:dyDescent="0.25">
      <c r="B58" s="137" t="s">
        <v>2</v>
      </c>
      <c r="C58" s="100" t="s">
        <v>45</v>
      </c>
      <c r="D58" s="255" t="s">
        <v>46</v>
      </c>
      <c r="E58" s="255"/>
      <c r="F58" s="100" t="s">
        <v>47</v>
      </c>
      <c r="G58" s="255" t="s">
        <v>48</v>
      </c>
      <c r="H58" s="255"/>
    </row>
    <row r="59" spans="2:8" x14ac:dyDescent="0.2">
      <c r="B59" s="138" t="s">
        <v>49</v>
      </c>
      <c r="C59" s="150">
        <v>217.7</v>
      </c>
      <c r="D59" s="151"/>
      <c r="E59" s="151">
        <v>220.7</v>
      </c>
      <c r="F59" s="150">
        <v>683.8</v>
      </c>
      <c r="G59" s="151"/>
      <c r="H59" s="151">
        <v>687.8</v>
      </c>
    </row>
    <row r="60" spans="2:8" x14ac:dyDescent="0.2">
      <c r="B60" s="139" t="s">
        <v>50</v>
      </c>
      <c r="C60" s="152">
        <v>140.5</v>
      </c>
      <c r="D60" s="153"/>
      <c r="E60" s="153">
        <v>140.69999999999999</v>
      </c>
      <c r="F60" s="152">
        <v>433.5</v>
      </c>
      <c r="G60" s="153"/>
      <c r="H60" s="153">
        <v>437.8</v>
      </c>
    </row>
    <row r="61" spans="2:8" x14ac:dyDescent="0.2">
      <c r="B61" s="140" t="s">
        <v>51</v>
      </c>
      <c r="C61" s="60">
        <v>0.65</v>
      </c>
      <c r="D61" s="141"/>
      <c r="E61" s="149">
        <v>0.64</v>
      </c>
      <c r="F61" s="60">
        <v>0.63</v>
      </c>
      <c r="G61" s="149"/>
      <c r="H61" s="149">
        <v>0.64</v>
      </c>
    </row>
    <row r="62" spans="2:8" x14ac:dyDescent="0.2">
      <c r="B62" s="139" t="s">
        <v>52</v>
      </c>
      <c r="C62" s="76">
        <v>-6</v>
      </c>
      <c r="D62" s="154"/>
      <c r="E62" s="242">
        <v>-7.1</v>
      </c>
      <c r="F62" s="76">
        <v>-1.7</v>
      </c>
      <c r="G62" s="154"/>
      <c r="H62" s="154">
        <v>0.9</v>
      </c>
    </row>
    <row r="63" spans="2:8" x14ac:dyDescent="0.2">
      <c r="B63" s="140" t="s">
        <v>53</v>
      </c>
      <c r="C63" s="60">
        <f>-3%</f>
        <v>-0.03</v>
      </c>
      <c r="D63" s="141"/>
      <c r="E63" s="149">
        <v>-0.03</v>
      </c>
      <c r="F63" s="60">
        <v>0</v>
      </c>
      <c r="G63" s="141"/>
      <c r="H63" s="149">
        <v>0</v>
      </c>
    </row>
    <row r="64" spans="2:8" x14ac:dyDescent="0.2">
      <c r="B64" s="142" t="s">
        <v>54</v>
      </c>
      <c r="C64" s="143" t="s">
        <v>3</v>
      </c>
      <c r="D64" s="144"/>
      <c r="E64" s="144" t="s">
        <v>4</v>
      </c>
      <c r="F64" s="143" t="s">
        <v>6</v>
      </c>
      <c r="G64" s="144"/>
      <c r="H64" s="144" t="s">
        <v>7</v>
      </c>
    </row>
    <row r="65" spans="2:8" x14ac:dyDescent="0.2">
      <c r="B65" s="133" t="s">
        <v>55</v>
      </c>
      <c r="C65" s="18">
        <v>1.17</v>
      </c>
      <c r="D65" s="90"/>
      <c r="E65" s="90">
        <v>1.1100000000000001</v>
      </c>
      <c r="F65" s="18">
        <v>1.1100000000000001</v>
      </c>
      <c r="G65" s="90"/>
      <c r="H65" s="90">
        <v>1.1100000000000001</v>
      </c>
    </row>
    <row r="66" spans="2:8" ht="13.5" thickBot="1" x14ac:dyDescent="0.25">
      <c r="B66" s="132" t="s">
        <v>56</v>
      </c>
      <c r="C66" s="128">
        <v>0.9</v>
      </c>
      <c r="D66" s="129"/>
      <c r="E66" s="129">
        <v>0.84</v>
      </c>
      <c r="F66" s="128">
        <v>0.87</v>
      </c>
      <c r="G66" s="129"/>
      <c r="H66" s="129">
        <v>0.79</v>
      </c>
    </row>
    <row r="67" spans="2:8" ht="26.25" customHeight="1" x14ac:dyDescent="0.2">
      <c r="B67" s="256" t="s">
        <v>57</v>
      </c>
      <c r="C67" s="256"/>
      <c r="D67" s="256"/>
      <c r="E67" s="256"/>
      <c r="F67" s="256"/>
      <c r="G67" s="256"/>
      <c r="H67" s="256"/>
    </row>
    <row r="68" spans="2:8" x14ac:dyDescent="0.2">
      <c r="B68" s="145"/>
      <c r="C68" s="145"/>
      <c r="D68" s="145"/>
      <c r="E68" s="145"/>
    </row>
    <row r="69" spans="2:8" ht="13.5" thickBot="1" x14ac:dyDescent="0.25">
      <c r="B69" s="82" t="s">
        <v>58</v>
      </c>
      <c r="C69" s="57"/>
      <c r="D69" s="57"/>
      <c r="E69" s="57"/>
      <c r="F69" s="57"/>
      <c r="G69" s="57"/>
      <c r="H69" s="57"/>
    </row>
    <row r="70" spans="2:8" ht="30" customHeight="1" thickBot="1" x14ac:dyDescent="0.25">
      <c r="B70" s="65" t="s">
        <v>24</v>
      </c>
      <c r="C70" s="5" t="s">
        <v>3</v>
      </c>
      <c r="D70" s="4" t="s">
        <v>4</v>
      </c>
      <c r="E70" s="22" t="s">
        <v>25</v>
      </c>
      <c r="F70" s="5" t="s">
        <v>6</v>
      </c>
      <c r="G70" s="4" t="s">
        <v>7</v>
      </c>
      <c r="H70" s="22" t="s">
        <v>25</v>
      </c>
    </row>
    <row r="71" spans="2:8" x14ac:dyDescent="0.2">
      <c r="B71" s="12" t="s">
        <v>59</v>
      </c>
      <c r="C71" s="219">
        <v>4.3</v>
      </c>
      <c r="D71" s="242">
        <v>1.9</v>
      </c>
      <c r="E71" s="221">
        <v>1.29</v>
      </c>
      <c r="F71" s="231">
        <v>10.3</v>
      </c>
      <c r="G71" s="232">
        <v>6.2</v>
      </c>
      <c r="H71" s="221">
        <v>0.66</v>
      </c>
    </row>
    <row r="72" spans="2:8" x14ac:dyDescent="0.2">
      <c r="B72" s="12" t="s">
        <v>60</v>
      </c>
      <c r="C72" s="219">
        <v>3</v>
      </c>
      <c r="D72" s="242">
        <v>3.4</v>
      </c>
      <c r="E72" s="221">
        <v>-0.1</v>
      </c>
      <c r="F72" s="231">
        <v>9.1999999999999993</v>
      </c>
      <c r="G72" s="232">
        <v>9.1</v>
      </c>
      <c r="H72" s="221">
        <v>0.02</v>
      </c>
    </row>
    <row r="73" spans="2:8" x14ac:dyDescent="0.2">
      <c r="B73" s="12" t="s">
        <v>61</v>
      </c>
      <c r="C73" s="219">
        <v>24.4</v>
      </c>
      <c r="D73" s="242">
        <v>22.6</v>
      </c>
      <c r="E73" s="221">
        <v>0.08</v>
      </c>
      <c r="F73" s="231">
        <v>71.199999999999989</v>
      </c>
      <c r="G73" s="232">
        <v>64.3</v>
      </c>
      <c r="H73" s="221">
        <v>0.11</v>
      </c>
    </row>
    <row r="74" spans="2:8" x14ac:dyDescent="0.2">
      <c r="B74" s="12" t="s">
        <v>62</v>
      </c>
      <c r="C74" s="219">
        <v>0.1</v>
      </c>
      <c r="D74" s="242">
        <v>0.1</v>
      </c>
      <c r="E74" s="221">
        <v>0.11</v>
      </c>
      <c r="F74" s="231">
        <v>0.30000000000000004</v>
      </c>
      <c r="G74" s="232">
        <v>0.2</v>
      </c>
      <c r="H74" s="221">
        <v>7.0000000000000007E-2</v>
      </c>
    </row>
    <row r="75" spans="2:8" x14ac:dyDescent="0.2">
      <c r="B75" s="12" t="s">
        <v>63</v>
      </c>
      <c r="C75" s="219">
        <v>5.4</v>
      </c>
      <c r="D75" s="242">
        <v>4.3</v>
      </c>
      <c r="E75" s="221">
        <v>0.26</v>
      </c>
      <c r="F75" s="231">
        <v>15.000000000000002</v>
      </c>
      <c r="G75" s="232">
        <v>13.1</v>
      </c>
      <c r="H75" s="221">
        <v>0.15</v>
      </c>
    </row>
    <row r="76" spans="2:8" x14ac:dyDescent="0.2">
      <c r="B76" s="99" t="s">
        <v>64</v>
      </c>
      <c r="C76" s="222"/>
      <c r="D76" s="223"/>
      <c r="E76" s="224" t="s">
        <v>65</v>
      </c>
      <c r="F76" s="235">
        <v>168.7</v>
      </c>
      <c r="G76" s="236"/>
      <c r="H76" s="225" t="s">
        <v>65</v>
      </c>
    </row>
    <row r="77" spans="2:8" ht="13.5" thickBot="1" x14ac:dyDescent="0.25">
      <c r="B77" s="103" t="s">
        <v>66</v>
      </c>
      <c r="C77" s="226">
        <v>37.200000000000003</v>
      </c>
      <c r="D77" s="227">
        <v>32.300000000000004</v>
      </c>
      <c r="E77" s="228">
        <v>0.16</v>
      </c>
      <c r="F77" s="239">
        <v>274.7</v>
      </c>
      <c r="G77" s="240">
        <v>93</v>
      </c>
      <c r="H77" s="229"/>
    </row>
    <row r="78" spans="2:8" ht="13.5" thickBot="1" x14ac:dyDescent="0.25">
      <c r="B78" s="115" t="s">
        <v>67</v>
      </c>
      <c r="C78" s="243">
        <v>13.8</v>
      </c>
      <c r="D78" s="244">
        <v>13.7</v>
      </c>
      <c r="E78" s="245">
        <v>0.01</v>
      </c>
      <c r="F78" s="246">
        <v>210.3</v>
      </c>
      <c r="G78" s="247">
        <v>41.1</v>
      </c>
      <c r="H78" s="245"/>
    </row>
    <row r="79" spans="2:8" ht="14.25" customHeight="1" x14ac:dyDescent="0.2">
      <c r="B79" s="134" t="s">
        <v>39</v>
      </c>
      <c r="C79" s="118"/>
      <c r="D79" s="118"/>
      <c r="E79" s="118"/>
      <c r="F79" s="133"/>
      <c r="G79" s="133"/>
      <c r="H79" s="57"/>
    </row>
    <row r="80" spans="2:8" x14ac:dyDescent="0.2">
      <c r="B80" s="86"/>
    </row>
    <row r="81" spans="2:8" ht="13.5" thickBot="1" x14ac:dyDescent="0.25">
      <c r="B81" s="82" t="s">
        <v>68</v>
      </c>
    </row>
    <row r="82" spans="2:8" ht="30" customHeight="1" thickBot="1" x14ac:dyDescent="0.25">
      <c r="B82" s="65" t="s">
        <v>2</v>
      </c>
      <c r="C82" s="5" t="s">
        <v>3</v>
      </c>
      <c r="D82" s="4" t="s">
        <v>4</v>
      </c>
      <c r="E82" s="22" t="s">
        <v>25</v>
      </c>
      <c r="F82" s="5" t="s">
        <v>6</v>
      </c>
      <c r="G82" s="4" t="s">
        <v>7</v>
      </c>
      <c r="H82" s="22" t="s">
        <v>25</v>
      </c>
    </row>
    <row r="83" spans="2:8" x14ac:dyDescent="0.2">
      <c r="B83" s="14" t="s">
        <v>69</v>
      </c>
      <c r="C83" s="120">
        <v>-5.3</v>
      </c>
      <c r="D83" s="121">
        <v>0.6</v>
      </c>
      <c r="E83" s="122"/>
      <c r="F83" s="120">
        <v>-170</v>
      </c>
      <c r="G83" s="121">
        <v>17.5</v>
      </c>
      <c r="H83" s="122"/>
    </row>
    <row r="84" spans="2:8" x14ac:dyDescent="0.2">
      <c r="B84" s="12" t="s">
        <v>70</v>
      </c>
      <c r="C84" s="76">
        <v>-5.3</v>
      </c>
      <c r="D84" s="77">
        <v>0.6</v>
      </c>
      <c r="E84" s="92"/>
      <c r="F84" s="76">
        <v>-169.8</v>
      </c>
      <c r="G84" s="77">
        <v>17.5</v>
      </c>
      <c r="H84" s="92"/>
    </row>
    <row r="85" spans="2:8" x14ac:dyDescent="0.2">
      <c r="B85" s="12" t="s">
        <v>71</v>
      </c>
      <c r="C85" s="76"/>
      <c r="D85" s="77"/>
      <c r="E85" s="92" t="s">
        <v>65</v>
      </c>
      <c r="F85" s="76"/>
      <c r="G85" s="77">
        <v>-7.6</v>
      </c>
      <c r="H85" s="92"/>
    </row>
    <row r="86" spans="2:8" x14ac:dyDescent="0.2">
      <c r="B86" s="12" t="s">
        <v>64</v>
      </c>
      <c r="C86" s="76"/>
      <c r="D86" s="77"/>
      <c r="E86" s="92" t="s">
        <v>65</v>
      </c>
      <c r="F86" s="76">
        <v>168.7</v>
      </c>
      <c r="G86" s="77"/>
      <c r="H86" s="92" t="s">
        <v>65</v>
      </c>
    </row>
    <row r="87" spans="2:8" x14ac:dyDescent="0.2">
      <c r="B87" s="12" t="s">
        <v>72</v>
      </c>
      <c r="C87" s="76">
        <v>15.3</v>
      </c>
      <c r="D87" s="77">
        <v>13.7</v>
      </c>
      <c r="E87" s="92">
        <v>0.11</v>
      </c>
      <c r="F87" s="76">
        <v>45.8</v>
      </c>
      <c r="G87" s="77">
        <v>41.1</v>
      </c>
      <c r="H87" s="92">
        <v>0.11</v>
      </c>
    </row>
    <row r="88" spans="2:8" x14ac:dyDescent="0.2">
      <c r="B88" s="12" t="s">
        <v>73</v>
      </c>
      <c r="C88" s="76">
        <v>15.4</v>
      </c>
      <c r="D88" s="77"/>
      <c r="E88" s="92" t="s">
        <v>65</v>
      </c>
      <c r="F88" s="76">
        <v>15.4</v>
      </c>
      <c r="G88" s="77"/>
      <c r="H88" s="92" t="s">
        <v>65</v>
      </c>
    </row>
    <row r="89" spans="2:8" x14ac:dyDescent="0.2">
      <c r="B89" s="24" t="s">
        <v>74</v>
      </c>
      <c r="C89" s="78">
        <v>-6.6</v>
      </c>
      <c r="D89" s="79">
        <v>-2.6</v>
      </c>
      <c r="E89" s="123">
        <v>1.55</v>
      </c>
      <c r="F89" s="78">
        <v>-13.3</v>
      </c>
      <c r="G89" s="79">
        <v>-8.1999999999999993</v>
      </c>
      <c r="H89" s="123">
        <v>0.62</v>
      </c>
    </row>
    <row r="90" spans="2:8" ht="13.5" thickBot="1" x14ac:dyDescent="0.25">
      <c r="B90" s="8" t="s">
        <v>75</v>
      </c>
      <c r="C90" s="96">
        <v>18.8</v>
      </c>
      <c r="D90" s="97">
        <v>11.7</v>
      </c>
      <c r="E90" s="124">
        <v>0.6</v>
      </c>
      <c r="F90" s="96">
        <v>46.799999999999969</v>
      </c>
      <c r="G90" s="97">
        <v>42.8</v>
      </c>
      <c r="H90" s="124">
        <v>0.09</v>
      </c>
    </row>
    <row r="91" spans="2:8" x14ac:dyDescent="0.2">
      <c r="B91" s="30"/>
      <c r="C91" s="125"/>
      <c r="D91" s="126"/>
      <c r="E91" s="127"/>
      <c r="F91" s="125"/>
      <c r="G91" s="126"/>
      <c r="H91" s="127"/>
    </row>
    <row r="92" spans="2:8" ht="13.5" thickBot="1" x14ac:dyDescent="0.25">
      <c r="B92" s="26" t="s">
        <v>76</v>
      </c>
      <c r="C92" s="128">
        <v>0.08</v>
      </c>
      <c r="D92" s="129">
        <v>0.05</v>
      </c>
      <c r="E92" s="130">
        <v>0.59</v>
      </c>
      <c r="F92" s="128">
        <v>0.2</v>
      </c>
      <c r="G92" s="131">
        <v>0.18</v>
      </c>
      <c r="H92" s="28">
        <v>0.08</v>
      </c>
    </row>
    <row r="93" spans="2:8" ht="14.25" customHeight="1" x14ac:dyDescent="0.2">
      <c r="B93" s="134" t="s">
        <v>39</v>
      </c>
      <c r="C93" s="118"/>
      <c r="D93" s="118"/>
      <c r="E93" s="118"/>
      <c r="F93" s="119"/>
      <c r="G93" s="119"/>
    </row>
    <row r="95" spans="2:8" ht="13.5" thickBot="1" x14ac:dyDescent="0.25">
      <c r="B95" s="82" t="s">
        <v>77</v>
      </c>
    </row>
    <row r="96" spans="2:8" ht="27.75" thickBot="1" x14ac:dyDescent="0.25">
      <c r="B96" s="65" t="s">
        <v>24</v>
      </c>
      <c r="C96" s="5" t="s">
        <v>3</v>
      </c>
      <c r="D96" s="4" t="s">
        <v>4</v>
      </c>
      <c r="E96" s="22" t="s">
        <v>25</v>
      </c>
      <c r="F96" s="5" t="s">
        <v>6</v>
      </c>
      <c r="G96" s="4" t="s">
        <v>7</v>
      </c>
      <c r="H96" s="22" t="s">
        <v>25</v>
      </c>
    </row>
    <row r="97" spans="2:8" x14ac:dyDescent="0.2">
      <c r="B97" s="12" t="s">
        <v>78</v>
      </c>
      <c r="C97" s="219">
        <v>8.6</v>
      </c>
      <c r="D97" s="242">
        <v>7.9</v>
      </c>
      <c r="E97" s="233">
        <v>0.09</v>
      </c>
      <c r="F97" s="231">
        <v>22.6</v>
      </c>
      <c r="G97" s="232">
        <v>18.600000000000001</v>
      </c>
      <c r="H97" s="233">
        <v>0.21</v>
      </c>
    </row>
    <row r="98" spans="2:8" x14ac:dyDescent="0.2">
      <c r="B98" s="12" t="s">
        <v>79</v>
      </c>
      <c r="C98" s="219">
        <v>7.8</v>
      </c>
      <c r="D98" s="242">
        <v>8.6999999999999993</v>
      </c>
      <c r="E98" s="233">
        <v>-0.1</v>
      </c>
      <c r="F98" s="231">
        <v>23.9</v>
      </c>
      <c r="G98" s="232">
        <v>24.2</v>
      </c>
      <c r="H98" s="233">
        <v>-0.01</v>
      </c>
    </row>
    <row r="99" spans="2:8" x14ac:dyDescent="0.2">
      <c r="B99" s="12" t="s">
        <v>80</v>
      </c>
      <c r="C99" s="219">
        <v>3.6</v>
      </c>
      <c r="D99" s="242">
        <v>3.6</v>
      </c>
      <c r="E99" s="233">
        <v>-0.02</v>
      </c>
      <c r="F99" s="231">
        <v>11.6</v>
      </c>
      <c r="G99" s="232">
        <v>10.6</v>
      </c>
      <c r="H99" s="233">
        <v>0.09</v>
      </c>
    </row>
    <row r="100" spans="2:8" x14ac:dyDescent="0.2">
      <c r="B100" s="12" t="s">
        <v>81</v>
      </c>
      <c r="C100" s="219">
        <v>5</v>
      </c>
      <c r="D100" s="242">
        <v>5.3</v>
      </c>
      <c r="E100" s="233">
        <v>-0.06</v>
      </c>
      <c r="F100" s="231">
        <v>16</v>
      </c>
      <c r="G100" s="232">
        <v>15.2</v>
      </c>
      <c r="H100" s="233">
        <v>0.05</v>
      </c>
    </row>
    <row r="101" spans="2:8" x14ac:dyDescent="0.2">
      <c r="B101" s="12" t="s">
        <v>82</v>
      </c>
      <c r="C101" s="219">
        <v>2.1</v>
      </c>
      <c r="D101" s="242">
        <v>2.6</v>
      </c>
      <c r="E101" s="233">
        <v>-0.2</v>
      </c>
      <c r="F101" s="231">
        <v>9.9</v>
      </c>
      <c r="G101" s="232">
        <v>7.4</v>
      </c>
      <c r="H101" s="233">
        <v>0.34</v>
      </c>
    </row>
    <row r="102" spans="2:8" x14ac:dyDescent="0.2">
      <c r="B102" s="99" t="s">
        <v>83</v>
      </c>
      <c r="C102" s="222">
        <v>1.8</v>
      </c>
      <c r="D102" s="223">
        <v>3.8</v>
      </c>
      <c r="E102" s="234">
        <v>-0.53</v>
      </c>
      <c r="F102" s="235">
        <v>6.8</v>
      </c>
      <c r="G102" s="236">
        <v>15.1</v>
      </c>
      <c r="H102" s="237">
        <v>-0.55000000000000004</v>
      </c>
    </row>
    <row r="103" spans="2:8" ht="13.5" thickBot="1" x14ac:dyDescent="0.25">
      <c r="B103" s="103" t="s">
        <v>66</v>
      </c>
      <c r="C103" s="248">
        <v>28.8</v>
      </c>
      <c r="D103" s="249">
        <v>31.9</v>
      </c>
      <c r="E103" s="250">
        <v>-0.1</v>
      </c>
      <c r="F103" s="251">
        <v>90.8</v>
      </c>
      <c r="G103" s="252">
        <v>91.2</v>
      </c>
      <c r="H103" s="253">
        <v>0</v>
      </c>
    </row>
    <row r="104" spans="2:8" ht="14.25" x14ac:dyDescent="0.2">
      <c r="B104" s="134" t="s">
        <v>39</v>
      </c>
    </row>
  </sheetData>
  <mergeCells count="3">
    <mergeCell ref="D58:E58"/>
    <mergeCell ref="G58:H58"/>
    <mergeCell ref="B67:H67"/>
  </mergeCells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56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37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6" width="10.5703125" customWidth="1"/>
  </cols>
  <sheetData>
    <row r="1" spans="2:6" x14ac:dyDescent="0.2">
      <c r="B1" s="166"/>
      <c r="C1" s="166"/>
      <c r="D1" s="166"/>
      <c r="E1" s="166"/>
      <c r="F1" s="166"/>
    </row>
    <row r="2" spans="2:6" ht="20.25" x14ac:dyDescent="0.3">
      <c r="B2" s="10" t="s">
        <v>84</v>
      </c>
      <c r="C2" s="166"/>
      <c r="D2" s="166"/>
      <c r="E2" s="166"/>
      <c r="F2" s="166"/>
    </row>
    <row r="3" spans="2:6" x14ac:dyDescent="0.2">
      <c r="B3" s="9" t="s">
        <v>1</v>
      </c>
      <c r="C3" s="166"/>
      <c r="D3" s="166"/>
      <c r="E3" s="166"/>
      <c r="F3" s="166"/>
    </row>
    <row r="4" spans="2:6" ht="13.5" thickBot="1" x14ac:dyDescent="0.25">
      <c r="B4" s="1"/>
      <c r="C4" s="166"/>
      <c r="D4" s="166"/>
      <c r="E4" s="166"/>
      <c r="F4" s="166"/>
    </row>
    <row r="5" spans="2:6" s="3" customFormat="1" ht="30" customHeight="1" thickBot="1" x14ac:dyDescent="0.25">
      <c r="B5" s="55" t="s">
        <v>85</v>
      </c>
      <c r="C5" s="100" t="s">
        <v>86</v>
      </c>
      <c r="D5" s="22" t="s">
        <v>87</v>
      </c>
      <c r="E5" s="100" t="s">
        <v>88</v>
      </c>
      <c r="F5" s="254" t="s">
        <v>89</v>
      </c>
    </row>
    <row r="6" spans="2:6" x14ac:dyDescent="0.2">
      <c r="B6" s="30" t="s">
        <v>11</v>
      </c>
      <c r="C6" s="196">
        <v>217666</v>
      </c>
      <c r="D6" s="197">
        <v>239331</v>
      </c>
      <c r="E6" s="196">
        <v>683819</v>
      </c>
      <c r="F6" s="197">
        <v>721711</v>
      </c>
    </row>
    <row r="7" spans="2:6" x14ac:dyDescent="0.2">
      <c r="B7" s="24" t="s">
        <v>59</v>
      </c>
      <c r="C7" s="198">
        <v>77149</v>
      </c>
      <c r="D7" s="199">
        <v>94690</v>
      </c>
      <c r="E7" s="198">
        <v>250323</v>
      </c>
      <c r="F7" s="199">
        <v>308507</v>
      </c>
    </row>
    <row r="8" spans="2:6" ht="13.5" thickBot="1" x14ac:dyDescent="0.25">
      <c r="B8" s="8" t="s">
        <v>12</v>
      </c>
      <c r="C8" s="200">
        <v>140517</v>
      </c>
      <c r="D8" s="201">
        <v>144641</v>
      </c>
      <c r="E8" s="200">
        <v>433496</v>
      </c>
      <c r="F8" s="201">
        <v>413204</v>
      </c>
    </row>
    <row r="9" spans="2:6" x14ac:dyDescent="0.2">
      <c r="B9" s="14"/>
      <c r="C9" s="202"/>
      <c r="D9" s="203"/>
      <c r="E9" s="202"/>
      <c r="F9" s="203"/>
    </row>
    <row r="10" spans="2:6" x14ac:dyDescent="0.2">
      <c r="B10" s="12" t="s">
        <v>90</v>
      </c>
      <c r="C10" s="202">
        <v>51636</v>
      </c>
      <c r="D10" s="203">
        <v>50680</v>
      </c>
      <c r="E10" s="202">
        <v>155401</v>
      </c>
      <c r="F10" s="203">
        <v>140888</v>
      </c>
    </row>
    <row r="11" spans="2:6" x14ac:dyDescent="0.2">
      <c r="B11" s="12" t="s">
        <v>91</v>
      </c>
      <c r="C11" s="202">
        <v>24429</v>
      </c>
      <c r="D11" s="203">
        <v>22571</v>
      </c>
      <c r="E11" s="202">
        <v>71231</v>
      </c>
      <c r="F11" s="203">
        <v>64304</v>
      </c>
    </row>
    <row r="12" spans="2:6" x14ac:dyDescent="0.2">
      <c r="B12" s="12" t="s">
        <v>92</v>
      </c>
      <c r="C12" s="202">
        <v>11633</v>
      </c>
      <c r="D12" s="203">
        <v>19159</v>
      </c>
      <c r="E12" s="202">
        <v>47656</v>
      </c>
      <c r="F12" s="203">
        <v>55762</v>
      </c>
    </row>
    <row r="13" spans="2:6" x14ac:dyDescent="0.2">
      <c r="B13" s="12" t="s">
        <v>93</v>
      </c>
      <c r="C13" s="202">
        <v>58827</v>
      </c>
      <c r="D13" s="203">
        <v>51278</v>
      </c>
      <c r="E13" s="202">
        <v>160883</v>
      </c>
      <c r="F13" s="203">
        <v>142858</v>
      </c>
    </row>
    <row r="14" spans="2:6" x14ac:dyDescent="0.2">
      <c r="B14" s="24" t="s">
        <v>64</v>
      </c>
      <c r="C14" s="198"/>
      <c r="D14" s="199"/>
      <c r="E14" s="198">
        <v>168687</v>
      </c>
      <c r="F14" s="199"/>
    </row>
    <row r="15" spans="2:6" x14ac:dyDescent="0.2">
      <c r="B15" s="7" t="s">
        <v>94</v>
      </c>
      <c r="C15" s="204">
        <v>146525</v>
      </c>
      <c r="D15" s="205">
        <v>143688</v>
      </c>
      <c r="E15" s="204">
        <v>603858</v>
      </c>
      <c r="F15" s="205">
        <v>403812</v>
      </c>
    </row>
    <row r="16" spans="2:6" x14ac:dyDescent="0.2">
      <c r="B16" s="24"/>
      <c r="C16" s="198"/>
      <c r="D16" s="199"/>
      <c r="E16" s="198"/>
      <c r="F16" s="199"/>
    </row>
    <row r="17" spans="2:6" ht="13.5" thickBot="1" x14ac:dyDescent="0.25">
      <c r="B17" s="8" t="s">
        <v>95</v>
      </c>
      <c r="C17" s="200">
        <v>-6008</v>
      </c>
      <c r="D17" s="201">
        <v>953</v>
      </c>
      <c r="E17" s="200">
        <v>-170362</v>
      </c>
      <c r="F17" s="201">
        <v>9392</v>
      </c>
    </row>
    <row r="18" spans="2:6" x14ac:dyDescent="0.2">
      <c r="B18" s="14"/>
      <c r="C18" s="202"/>
      <c r="D18" s="203"/>
      <c r="E18" s="202"/>
      <c r="F18" s="203"/>
    </row>
    <row r="19" spans="2:6" x14ac:dyDescent="0.2">
      <c r="B19" s="12" t="s">
        <v>96</v>
      </c>
      <c r="C19" s="202">
        <v>-247</v>
      </c>
      <c r="D19" s="203">
        <v>-404</v>
      </c>
      <c r="E19" s="202">
        <v>-740</v>
      </c>
      <c r="F19" s="203">
        <v>-1086</v>
      </c>
    </row>
    <row r="20" spans="2:6" x14ac:dyDescent="0.2">
      <c r="B20" s="12" t="s">
        <v>97</v>
      </c>
      <c r="C20" s="202">
        <v>-115</v>
      </c>
      <c r="D20" s="203">
        <v>513</v>
      </c>
      <c r="E20" s="202">
        <v>1741</v>
      </c>
      <c r="F20" s="203">
        <v>991</v>
      </c>
    </row>
    <row r="21" spans="2:6" x14ac:dyDescent="0.2">
      <c r="B21" s="24" t="s">
        <v>98</v>
      </c>
      <c r="C21" s="198">
        <v>203</v>
      </c>
      <c r="D21" s="199">
        <v>97</v>
      </c>
      <c r="E21" s="198">
        <v>556</v>
      </c>
      <c r="F21" s="199">
        <v>558</v>
      </c>
    </row>
    <row r="22" spans="2:6" ht="13.5" thickBot="1" x14ac:dyDescent="0.25">
      <c r="B22" s="8" t="s">
        <v>99</v>
      </c>
      <c r="C22" s="200">
        <v>-6167</v>
      </c>
      <c r="D22" s="201">
        <v>1159</v>
      </c>
      <c r="E22" s="200">
        <v>-168805</v>
      </c>
      <c r="F22" s="201">
        <v>9855</v>
      </c>
    </row>
    <row r="23" spans="2:6" x14ac:dyDescent="0.2">
      <c r="B23" s="14"/>
      <c r="C23" s="202"/>
      <c r="D23" s="203"/>
      <c r="E23" s="202"/>
      <c r="F23" s="203"/>
    </row>
    <row r="24" spans="2:6" x14ac:dyDescent="0.2">
      <c r="B24" s="99" t="s">
        <v>100</v>
      </c>
      <c r="C24" s="198">
        <v>821</v>
      </c>
      <c r="D24" s="199">
        <v>-594</v>
      </c>
      <c r="E24" s="198">
        <v>-1153</v>
      </c>
      <c r="F24" s="199">
        <v>7663</v>
      </c>
    </row>
    <row r="25" spans="2:6" ht="13.5" thickBot="1" x14ac:dyDescent="0.25">
      <c r="B25" s="8" t="s">
        <v>18</v>
      </c>
      <c r="C25" s="200">
        <v>-5346</v>
      </c>
      <c r="D25" s="201">
        <v>565</v>
      </c>
      <c r="E25" s="200">
        <v>-169958</v>
      </c>
      <c r="F25" s="201">
        <v>17518</v>
      </c>
    </row>
    <row r="26" spans="2:6" x14ac:dyDescent="0.2">
      <c r="B26" s="12" t="s">
        <v>101</v>
      </c>
      <c r="C26" s="202"/>
      <c r="D26" s="203"/>
      <c r="E26" s="202"/>
      <c r="F26" s="203"/>
    </row>
    <row r="27" spans="2:6" x14ac:dyDescent="0.2">
      <c r="B27" s="21" t="s">
        <v>102</v>
      </c>
      <c r="C27" s="202">
        <v>-5285</v>
      </c>
      <c r="D27" s="203">
        <v>595</v>
      </c>
      <c r="E27" s="202">
        <v>-169797</v>
      </c>
      <c r="F27" s="203">
        <v>17453</v>
      </c>
    </row>
    <row r="28" spans="2:6" x14ac:dyDescent="0.2">
      <c r="B28" s="24" t="s">
        <v>103</v>
      </c>
      <c r="C28" s="198">
        <v>-61</v>
      </c>
      <c r="D28" s="199">
        <v>-30</v>
      </c>
      <c r="E28" s="198">
        <v>-161</v>
      </c>
      <c r="F28" s="199">
        <v>65</v>
      </c>
    </row>
    <row r="29" spans="2:6" ht="13.5" thickBot="1" x14ac:dyDescent="0.25">
      <c r="B29" s="8" t="s">
        <v>18</v>
      </c>
      <c r="C29" s="200">
        <v>-5346</v>
      </c>
      <c r="D29" s="201">
        <v>565</v>
      </c>
      <c r="E29" s="200">
        <v>-169958</v>
      </c>
      <c r="F29" s="201">
        <v>17518</v>
      </c>
    </row>
    <row r="30" spans="2:6" x14ac:dyDescent="0.2">
      <c r="B30" s="14"/>
      <c r="C30" s="202"/>
      <c r="D30" s="203"/>
      <c r="E30" s="202"/>
      <c r="F30" s="203"/>
    </row>
    <row r="31" spans="2:6" x14ac:dyDescent="0.2">
      <c r="B31" s="38" t="s">
        <v>104</v>
      </c>
      <c r="C31" s="206">
        <v>235227</v>
      </c>
      <c r="D31" s="207">
        <v>232424</v>
      </c>
      <c r="E31" s="206">
        <v>234246</v>
      </c>
      <c r="F31" s="208">
        <v>231413</v>
      </c>
    </row>
    <row r="32" spans="2:6" x14ac:dyDescent="0.2">
      <c r="B32" s="38" t="s">
        <v>105</v>
      </c>
      <c r="C32" s="206">
        <v>237772</v>
      </c>
      <c r="D32" s="207">
        <v>235265</v>
      </c>
      <c r="E32" s="206">
        <v>237134</v>
      </c>
      <c r="F32" s="208">
        <v>234898</v>
      </c>
    </row>
    <row r="33" spans="2:6" x14ac:dyDescent="0.2">
      <c r="B33" s="37"/>
      <c r="C33" s="209"/>
      <c r="D33" s="210"/>
      <c r="E33" s="209"/>
      <c r="F33" s="210"/>
    </row>
    <row r="34" spans="2:6" x14ac:dyDescent="0.2">
      <c r="B34" s="7" t="s">
        <v>106</v>
      </c>
      <c r="C34" s="206"/>
      <c r="D34" s="208"/>
      <c r="E34" s="206"/>
      <c r="F34" s="208"/>
    </row>
    <row r="35" spans="2:6" x14ac:dyDescent="0.2">
      <c r="B35" s="39" t="s">
        <v>107</v>
      </c>
      <c r="C35" s="211">
        <v>-0.02</v>
      </c>
      <c r="D35" s="212">
        <v>0</v>
      </c>
      <c r="E35" s="211">
        <v>-0.72</v>
      </c>
      <c r="F35" s="212">
        <v>0.08</v>
      </c>
    </row>
    <row r="36" spans="2:6" ht="13.5" thickBot="1" x14ac:dyDescent="0.25">
      <c r="B36" s="40" t="s">
        <v>108</v>
      </c>
      <c r="C36" s="213">
        <v>-0.02</v>
      </c>
      <c r="D36" s="214">
        <v>0</v>
      </c>
      <c r="E36" s="213">
        <v>-0.72</v>
      </c>
      <c r="F36" s="214">
        <v>7.0000000000000007E-2</v>
      </c>
    </row>
    <row r="37" spans="2:6" x14ac:dyDescent="0.2">
      <c r="B37" s="184" t="s">
        <v>109</v>
      </c>
      <c r="C37" s="184"/>
      <c r="D37" s="184"/>
      <c r="E37" s="184"/>
      <c r="F37" s="184"/>
    </row>
  </sheetData>
  <pageMargins left="0.70866141732283472" right="0.70866141732283472" top="0.74803149606299213" bottom="0.74803149606299213" header="0.31496062992125984" footer="0.31496062992125984"/>
  <pageSetup paperSize="9" scale="99" orientation="portrait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45"/>
  <sheetViews>
    <sheetView showGridLines="0" zoomScale="85" zoomScaleNormal="85" zoomScaleSheetLayoutView="70" workbookViewId="0"/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66"/>
      <c r="C1" s="166"/>
      <c r="D1" s="166"/>
      <c r="E1" s="166"/>
      <c r="F1" s="166"/>
    </row>
    <row r="2" spans="2:6" ht="20.25" x14ac:dyDescent="0.3">
      <c r="B2" s="10" t="s">
        <v>110</v>
      </c>
      <c r="C2" s="10"/>
      <c r="D2" s="10"/>
      <c r="E2" s="166"/>
      <c r="F2" s="166"/>
    </row>
    <row r="3" spans="2:6" x14ac:dyDescent="0.2">
      <c r="B3" s="9" t="s">
        <v>111</v>
      </c>
      <c r="C3" s="9"/>
      <c r="D3" s="9"/>
      <c r="E3" s="166"/>
      <c r="F3" s="166"/>
    </row>
    <row r="4" spans="2:6" ht="13.5" thickBot="1" x14ac:dyDescent="0.25">
      <c r="B4" s="1"/>
      <c r="C4" s="1"/>
      <c r="D4" s="1"/>
      <c r="E4" s="166"/>
      <c r="F4" s="166"/>
    </row>
    <row r="5" spans="2:6" s="3" customFormat="1" ht="30" customHeight="1" thickBot="1" x14ac:dyDescent="0.25">
      <c r="B5" s="55" t="s">
        <v>85</v>
      </c>
      <c r="C5" s="55"/>
      <c r="D5" s="55"/>
      <c r="E5" s="101" t="s">
        <v>112</v>
      </c>
      <c r="F5" s="102" t="s">
        <v>113</v>
      </c>
    </row>
    <row r="6" spans="2:6" x14ac:dyDescent="0.2">
      <c r="B6" s="98" t="s">
        <v>114</v>
      </c>
      <c r="C6" s="98"/>
      <c r="D6" s="98"/>
      <c r="E6" s="174">
        <v>254525</v>
      </c>
      <c r="F6" s="29">
        <v>400318</v>
      </c>
    </row>
    <row r="7" spans="2:6" x14ac:dyDescent="0.2">
      <c r="B7" s="98" t="s">
        <v>115</v>
      </c>
      <c r="C7" s="98"/>
      <c r="D7" s="98"/>
      <c r="E7" s="174">
        <v>787726</v>
      </c>
      <c r="F7" s="29">
        <v>795771</v>
      </c>
    </row>
    <row r="8" spans="2:6" x14ac:dyDescent="0.2">
      <c r="B8" s="98" t="s">
        <v>116</v>
      </c>
      <c r="C8" s="98"/>
      <c r="D8" s="98"/>
      <c r="E8" s="174">
        <v>35539</v>
      </c>
      <c r="F8" s="29">
        <v>40398</v>
      </c>
    </row>
    <row r="9" spans="2:6" x14ac:dyDescent="0.2">
      <c r="B9" s="98" t="s">
        <v>117</v>
      </c>
      <c r="C9" s="98"/>
      <c r="D9" s="98"/>
      <c r="E9" s="174">
        <v>9369</v>
      </c>
      <c r="F9" s="29">
        <v>12046</v>
      </c>
    </row>
    <row r="10" spans="2:6" x14ac:dyDescent="0.2">
      <c r="B10" s="99" t="s">
        <v>118</v>
      </c>
      <c r="C10" s="99"/>
      <c r="D10" s="99"/>
      <c r="E10" s="172">
        <v>4184</v>
      </c>
      <c r="F10" s="32">
        <v>3941</v>
      </c>
    </row>
    <row r="11" spans="2:6" ht="13.5" thickBot="1" x14ac:dyDescent="0.25">
      <c r="B11" s="103" t="s">
        <v>119</v>
      </c>
      <c r="C11" s="103"/>
      <c r="D11" s="103"/>
      <c r="E11" s="168">
        <v>1091343</v>
      </c>
      <c r="F11" s="33">
        <v>1252474</v>
      </c>
    </row>
    <row r="12" spans="2:6" x14ac:dyDescent="0.2">
      <c r="B12" s="147"/>
      <c r="C12" s="147"/>
      <c r="D12" s="147"/>
      <c r="E12" s="174"/>
      <c r="F12" s="29"/>
    </row>
    <row r="13" spans="2:6" x14ac:dyDescent="0.2">
      <c r="B13" s="98" t="s">
        <v>120</v>
      </c>
      <c r="C13" s="98"/>
      <c r="D13" s="98"/>
      <c r="E13" s="174">
        <v>53141</v>
      </c>
      <c r="F13" s="29">
        <v>54078</v>
      </c>
    </row>
    <row r="14" spans="2:6" x14ac:dyDescent="0.2">
      <c r="B14" s="98" t="s">
        <v>121</v>
      </c>
      <c r="C14" s="98"/>
      <c r="D14" s="98"/>
      <c r="E14" s="174">
        <v>164467</v>
      </c>
      <c r="F14" s="29">
        <v>132424</v>
      </c>
    </row>
    <row r="15" spans="2:6" x14ac:dyDescent="0.2">
      <c r="B15" s="98" t="s">
        <v>122</v>
      </c>
      <c r="C15" s="98"/>
      <c r="D15" s="98"/>
      <c r="E15" s="174">
        <v>62383</v>
      </c>
      <c r="F15" s="29">
        <v>46115</v>
      </c>
    </row>
    <row r="16" spans="2:6" x14ac:dyDescent="0.2">
      <c r="B16" s="98" t="s">
        <v>123</v>
      </c>
      <c r="C16" s="98"/>
      <c r="D16" s="98"/>
      <c r="E16" s="174"/>
      <c r="F16" s="29">
        <v>1210</v>
      </c>
    </row>
    <row r="17" spans="2:6" x14ac:dyDescent="0.2">
      <c r="B17" s="99" t="s">
        <v>124</v>
      </c>
      <c r="C17" s="99"/>
      <c r="D17" s="99"/>
      <c r="E17" s="172">
        <v>105220</v>
      </c>
      <c r="F17" s="32">
        <v>142527</v>
      </c>
    </row>
    <row r="18" spans="2:6" ht="13.5" thickBot="1" x14ac:dyDescent="0.25">
      <c r="B18" s="103" t="s">
        <v>125</v>
      </c>
      <c r="C18" s="103"/>
      <c r="D18" s="103"/>
      <c r="E18" s="168">
        <v>385211</v>
      </c>
      <c r="F18" s="33">
        <v>376354</v>
      </c>
    </row>
    <row r="19" spans="2:6" x14ac:dyDescent="0.2">
      <c r="B19" s="147"/>
      <c r="C19" s="147"/>
      <c r="D19" s="147"/>
      <c r="E19" s="174"/>
      <c r="F19" s="29"/>
    </row>
    <row r="20" spans="2:6" x14ac:dyDescent="0.2">
      <c r="B20" s="148" t="s">
        <v>126</v>
      </c>
      <c r="C20" s="148"/>
      <c r="D20" s="148"/>
      <c r="E20" s="177">
        <v>1476554</v>
      </c>
      <c r="F20" s="36">
        <v>1628828</v>
      </c>
    </row>
    <row r="21" spans="2:6" x14ac:dyDescent="0.2">
      <c r="B21" s="147"/>
      <c r="C21" s="147"/>
      <c r="D21" s="147"/>
      <c r="E21" s="174"/>
      <c r="F21" s="29"/>
    </row>
    <row r="22" spans="2:6" x14ac:dyDescent="0.2">
      <c r="B22" s="98" t="s">
        <v>127</v>
      </c>
      <c r="C22" s="98"/>
      <c r="D22" s="98"/>
      <c r="E22" s="174">
        <v>47064</v>
      </c>
      <c r="F22" s="29">
        <v>46577</v>
      </c>
    </row>
    <row r="23" spans="2:6" x14ac:dyDescent="0.2">
      <c r="B23" s="98" t="s">
        <v>128</v>
      </c>
      <c r="C23" s="98"/>
      <c r="D23" s="98"/>
      <c r="E23" s="174">
        <v>1068482</v>
      </c>
      <c r="F23" s="29">
        <v>1051890</v>
      </c>
    </row>
    <row r="24" spans="2:6" x14ac:dyDescent="0.2">
      <c r="B24" s="98" t="s">
        <v>129</v>
      </c>
      <c r="C24" s="98"/>
      <c r="D24" s="98"/>
      <c r="E24" s="174">
        <v>-6116</v>
      </c>
      <c r="F24" s="29"/>
    </row>
    <row r="25" spans="2:6" x14ac:dyDescent="0.2">
      <c r="B25" s="139" t="s">
        <v>130</v>
      </c>
      <c r="C25" s="139"/>
      <c r="D25" s="139"/>
      <c r="E25" s="16">
        <v>269207</v>
      </c>
      <c r="F25" s="35">
        <v>234502</v>
      </c>
    </row>
    <row r="26" spans="2:6" x14ac:dyDescent="0.2">
      <c r="B26" s="99" t="s">
        <v>131</v>
      </c>
      <c r="C26" s="99"/>
      <c r="D26" s="99"/>
      <c r="E26" s="172">
        <v>-548528</v>
      </c>
      <c r="F26" s="32">
        <v>-338138</v>
      </c>
    </row>
    <row r="27" spans="2:6" x14ac:dyDescent="0.2">
      <c r="B27" s="147" t="s">
        <v>132</v>
      </c>
      <c r="C27" s="147"/>
      <c r="D27" s="147"/>
      <c r="E27" s="42">
        <v>830109</v>
      </c>
      <c r="F27" s="43">
        <v>994831</v>
      </c>
    </row>
    <row r="28" spans="2:6" x14ac:dyDescent="0.2">
      <c r="B28" s="99" t="s">
        <v>133</v>
      </c>
      <c r="C28" s="99"/>
      <c r="D28" s="99"/>
      <c r="E28" s="172">
        <v>1533</v>
      </c>
      <c r="F28" s="32">
        <v>1906</v>
      </c>
    </row>
    <row r="29" spans="2:6" ht="13.5" thickBot="1" x14ac:dyDescent="0.25">
      <c r="B29" s="103" t="s">
        <v>134</v>
      </c>
      <c r="C29" s="103"/>
      <c r="D29" s="103"/>
      <c r="E29" s="168">
        <v>831642</v>
      </c>
      <c r="F29" s="33">
        <v>996737</v>
      </c>
    </row>
    <row r="30" spans="2:6" x14ac:dyDescent="0.2">
      <c r="B30" s="147"/>
      <c r="C30" s="147"/>
      <c r="D30" s="147"/>
      <c r="E30" s="174"/>
      <c r="F30" s="29"/>
    </row>
    <row r="31" spans="2:6" x14ac:dyDescent="0.2">
      <c r="B31" s="98" t="s">
        <v>135</v>
      </c>
      <c r="C31" s="98"/>
      <c r="D31" s="98"/>
      <c r="E31" s="174">
        <v>2835</v>
      </c>
      <c r="F31" s="29">
        <v>9586</v>
      </c>
    </row>
    <row r="32" spans="2:6" x14ac:dyDescent="0.2">
      <c r="B32" s="98" t="s">
        <v>136</v>
      </c>
      <c r="C32" s="98"/>
      <c r="D32" s="98"/>
      <c r="E32" s="174">
        <v>93305</v>
      </c>
      <c r="F32" s="29">
        <v>97282</v>
      </c>
    </row>
    <row r="33" spans="2:6" x14ac:dyDescent="0.2">
      <c r="B33" s="98" t="s">
        <v>137</v>
      </c>
      <c r="C33" s="98"/>
      <c r="D33" s="98"/>
      <c r="E33" s="174">
        <v>37160</v>
      </c>
      <c r="F33" s="29">
        <v>54406</v>
      </c>
    </row>
    <row r="34" spans="2:6" x14ac:dyDescent="0.2">
      <c r="B34" s="99" t="s">
        <v>138</v>
      </c>
      <c r="C34" s="99"/>
      <c r="D34" s="99"/>
      <c r="E34" s="172">
        <v>132908</v>
      </c>
      <c r="F34" s="32">
        <v>107151</v>
      </c>
    </row>
    <row r="35" spans="2:6" ht="13.5" thickBot="1" x14ac:dyDescent="0.25">
      <c r="B35" s="103" t="s">
        <v>139</v>
      </c>
      <c r="C35" s="103"/>
      <c r="D35" s="103"/>
      <c r="E35" s="168">
        <v>266208</v>
      </c>
      <c r="F35" s="33">
        <v>268425</v>
      </c>
    </row>
    <row r="36" spans="2:6" x14ac:dyDescent="0.2">
      <c r="B36" s="147"/>
      <c r="C36" s="146"/>
      <c r="D36" s="146"/>
      <c r="E36" s="170"/>
      <c r="F36" s="34"/>
    </row>
    <row r="37" spans="2:6" x14ac:dyDescent="0.2">
      <c r="B37" s="98" t="s">
        <v>140</v>
      </c>
      <c r="C37" s="98"/>
      <c r="D37" s="98"/>
      <c r="E37" s="174">
        <v>64510</v>
      </c>
      <c r="F37" s="29">
        <v>76630</v>
      </c>
    </row>
    <row r="38" spans="2:6" x14ac:dyDescent="0.2">
      <c r="B38" s="98" t="s">
        <v>141</v>
      </c>
      <c r="C38" s="98"/>
      <c r="D38" s="98"/>
      <c r="E38" s="174">
        <v>1730</v>
      </c>
      <c r="F38" s="29">
        <v>1289</v>
      </c>
    </row>
    <row r="39" spans="2:6" x14ac:dyDescent="0.2">
      <c r="B39" s="98" t="s">
        <v>142</v>
      </c>
      <c r="C39" s="98"/>
      <c r="D39" s="98"/>
      <c r="E39" s="174">
        <v>10164</v>
      </c>
      <c r="F39" s="29">
        <v>9383</v>
      </c>
    </row>
    <row r="40" spans="2:6" x14ac:dyDescent="0.2">
      <c r="B40" s="98" t="s">
        <v>137</v>
      </c>
      <c r="C40" s="98"/>
      <c r="D40" s="98"/>
      <c r="E40" s="174">
        <v>52867</v>
      </c>
      <c r="F40" s="29">
        <v>36410</v>
      </c>
    </row>
    <row r="41" spans="2:6" x14ac:dyDescent="0.2">
      <c r="B41" s="98" t="s">
        <v>138</v>
      </c>
      <c r="C41" s="98"/>
      <c r="D41" s="98"/>
      <c r="E41" s="174">
        <v>107303</v>
      </c>
      <c r="F41" s="29">
        <v>97256</v>
      </c>
    </row>
    <row r="42" spans="2:6" x14ac:dyDescent="0.2">
      <c r="B42" s="99" t="s">
        <v>143</v>
      </c>
      <c r="C42" s="99"/>
      <c r="D42" s="99"/>
      <c r="E42" s="172">
        <v>142130</v>
      </c>
      <c r="F42" s="32">
        <v>142698</v>
      </c>
    </row>
    <row r="43" spans="2:6" ht="13.5" thickBot="1" x14ac:dyDescent="0.25">
      <c r="B43" s="103" t="s">
        <v>144</v>
      </c>
      <c r="C43" s="103"/>
      <c r="D43" s="103"/>
      <c r="E43" s="168">
        <v>378704</v>
      </c>
      <c r="F43" s="33">
        <v>363666</v>
      </c>
    </row>
    <row r="44" spans="2:6" x14ac:dyDescent="0.2">
      <c r="B44" s="147"/>
      <c r="C44" s="147"/>
      <c r="D44" s="147"/>
      <c r="E44" s="174"/>
      <c r="F44" s="29"/>
    </row>
    <row r="45" spans="2:6" x14ac:dyDescent="0.2">
      <c r="B45" s="148" t="s">
        <v>145</v>
      </c>
      <c r="C45" s="148"/>
      <c r="D45" s="148"/>
      <c r="E45" s="177">
        <v>1476554</v>
      </c>
      <c r="F45" s="36">
        <v>1628828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41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8" width="10.5703125" customWidth="1"/>
  </cols>
  <sheetData>
    <row r="1" spans="2:8" x14ac:dyDescent="0.2">
      <c r="B1" s="166"/>
      <c r="C1" s="166"/>
      <c r="D1" s="166"/>
      <c r="E1" s="166"/>
      <c r="F1" s="166"/>
      <c r="G1" s="166"/>
      <c r="H1" s="166"/>
    </row>
    <row r="2" spans="2:8" ht="20.25" x14ac:dyDescent="0.3">
      <c r="B2" s="10" t="s">
        <v>146</v>
      </c>
      <c r="C2" s="166"/>
      <c r="D2" s="166"/>
      <c r="E2" s="166"/>
      <c r="F2" s="166"/>
      <c r="G2" s="166"/>
      <c r="H2" s="166"/>
    </row>
    <row r="3" spans="2:8" x14ac:dyDescent="0.2">
      <c r="B3" s="9" t="s">
        <v>1</v>
      </c>
      <c r="C3" s="166"/>
      <c r="D3" s="166"/>
      <c r="E3" s="166"/>
      <c r="F3" s="166"/>
      <c r="G3" s="166"/>
      <c r="H3" s="166"/>
    </row>
    <row r="4" spans="2:8" ht="13.5" thickBot="1" x14ac:dyDescent="0.25">
      <c r="B4" s="1"/>
      <c r="C4" s="166"/>
      <c r="D4" s="166"/>
      <c r="E4" s="166"/>
      <c r="F4" s="166"/>
      <c r="G4" s="166"/>
      <c r="H4" s="166"/>
    </row>
    <row r="5" spans="2:8" s="3" customFormat="1" ht="30" customHeight="1" thickBot="1" x14ac:dyDescent="0.25">
      <c r="B5" s="55" t="s">
        <v>85</v>
      </c>
      <c r="C5" s="4"/>
      <c r="D5" s="4"/>
      <c r="E5" s="100" t="s">
        <v>86</v>
      </c>
      <c r="F5" s="254" t="s">
        <v>87</v>
      </c>
      <c r="G5" s="100" t="s">
        <v>88</v>
      </c>
      <c r="H5" s="254" t="s">
        <v>89</v>
      </c>
    </row>
    <row r="6" spans="2:8" x14ac:dyDescent="0.2">
      <c r="B6" s="164" t="s">
        <v>147</v>
      </c>
      <c r="C6" s="155"/>
      <c r="D6" s="155"/>
      <c r="E6" s="174">
        <v>-6008</v>
      </c>
      <c r="F6" s="29">
        <v>953</v>
      </c>
      <c r="G6" s="174">
        <v>-170362</v>
      </c>
      <c r="H6" s="29">
        <v>9392</v>
      </c>
    </row>
    <row r="7" spans="2:8" x14ac:dyDescent="0.2">
      <c r="B7" s="164"/>
      <c r="C7" s="155"/>
      <c r="D7" s="155"/>
      <c r="E7" s="174"/>
      <c r="F7" s="29"/>
      <c r="G7" s="174"/>
      <c r="H7" s="29"/>
    </row>
    <row r="8" spans="2:8" x14ac:dyDescent="0.2">
      <c r="B8" s="164" t="s">
        <v>148</v>
      </c>
      <c r="C8" s="155"/>
      <c r="D8" s="155"/>
      <c r="E8" s="174">
        <v>-3315</v>
      </c>
      <c r="F8" s="29">
        <v>-1960</v>
      </c>
      <c r="G8" s="174">
        <v>-2918</v>
      </c>
      <c r="H8" s="29">
        <v>-1559</v>
      </c>
    </row>
    <row r="9" spans="2:8" x14ac:dyDescent="0.2">
      <c r="B9" s="192" t="s">
        <v>58</v>
      </c>
      <c r="C9" s="155"/>
      <c r="D9" s="155"/>
      <c r="E9" s="174">
        <v>37177</v>
      </c>
      <c r="F9" s="29">
        <v>32140</v>
      </c>
      <c r="G9" s="174">
        <v>274727</v>
      </c>
      <c r="H9" s="29">
        <v>92951</v>
      </c>
    </row>
    <row r="10" spans="2:8" x14ac:dyDescent="0.2">
      <c r="B10" s="164" t="s">
        <v>149</v>
      </c>
      <c r="C10" s="155"/>
      <c r="D10" s="155"/>
      <c r="E10" s="174">
        <v>11475</v>
      </c>
      <c r="F10" s="29">
        <v>-2422</v>
      </c>
      <c r="G10" s="174">
        <v>3205</v>
      </c>
      <c r="H10" s="29">
        <v>-834</v>
      </c>
    </row>
    <row r="11" spans="2:8" x14ac:dyDescent="0.2">
      <c r="B11" s="164" t="s">
        <v>150</v>
      </c>
      <c r="C11" s="155"/>
      <c r="D11" s="155"/>
      <c r="E11" s="174">
        <v>2346</v>
      </c>
      <c r="F11" s="29">
        <v>816</v>
      </c>
      <c r="G11" s="174">
        <v>6748</v>
      </c>
      <c r="H11" s="29">
        <v>2750</v>
      </c>
    </row>
    <row r="12" spans="2:8" x14ac:dyDescent="0.2">
      <c r="B12" s="164" t="s">
        <v>151</v>
      </c>
      <c r="C12" s="155"/>
      <c r="D12" s="155"/>
      <c r="E12" s="174"/>
      <c r="F12" s="29"/>
      <c r="G12" s="174"/>
      <c r="H12" s="29"/>
    </row>
    <row r="13" spans="2:8" x14ac:dyDescent="0.2">
      <c r="B13" s="193" t="s">
        <v>152</v>
      </c>
      <c r="C13" s="155"/>
      <c r="D13" s="155"/>
      <c r="E13" s="174">
        <v>212</v>
      </c>
      <c r="F13" s="29">
        <v>-10535</v>
      </c>
      <c r="G13" s="174">
        <v>-290</v>
      </c>
      <c r="H13" s="29">
        <v>-12647</v>
      </c>
    </row>
    <row r="14" spans="2:8" x14ac:dyDescent="0.2">
      <c r="B14" s="193" t="s">
        <v>153</v>
      </c>
      <c r="C14" s="155"/>
      <c r="D14" s="155"/>
      <c r="E14" s="174">
        <v>-11657</v>
      </c>
      <c r="F14" s="29">
        <v>19192</v>
      </c>
      <c r="G14" s="174">
        <v>-45172</v>
      </c>
      <c r="H14" s="29">
        <v>-27880</v>
      </c>
    </row>
    <row r="15" spans="2:8" ht="14.25" x14ac:dyDescent="0.2">
      <c r="B15" s="194" t="s">
        <v>154</v>
      </c>
      <c r="C15" s="156"/>
      <c r="D15" s="156"/>
      <c r="E15" s="172">
        <v>21149</v>
      </c>
      <c r="F15" s="32">
        <v>22571</v>
      </c>
      <c r="G15" s="172">
        <v>17849</v>
      </c>
      <c r="H15" s="32">
        <v>17024</v>
      </c>
    </row>
    <row r="16" spans="2:8" ht="13.5" thickBot="1" x14ac:dyDescent="0.25">
      <c r="B16" s="157" t="s">
        <v>155</v>
      </c>
      <c r="C16" s="158"/>
      <c r="D16" s="158"/>
      <c r="E16" s="159">
        <v>51379</v>
      </c>
      <c r="F16" s="33">
        <v>60755</v>
      </c>
      <c r="G16" s="159">
        <v>83787</v>
      </c>
      <c r="H16" s="33">
        <v>79197</v>
      </c>
    </row>
    <row r="17" spans="2:8" x14ac:dyDescent="0.2">
      <c r="B17" s="160"/>
      <c r="C17" s="155"/>
      <c r="D17" s="155"/>
      <c r="E17" s="174"/>
      <c r="F17" s="29"/>
      <c r="G17" s="174"/>
      <c r="H17" s="29"/>
    </row>
    <row r="18" spans="2:8" x14ac:dyDescent="0.2">
      <c r="B18" s="164" t="s">
        <v>156</v>
      </c>
      <c r="C18" s="155"/>
      <c r="D18" s="155"/>
      <c r="E18" s="174">
        <v>48</v>
      </c>
      <c r="F18" s="29">
        <v>42</v>
      </c>
      <c r="G18" s="174">
        <v>199</v>
      </c>
      <c r="H18" s="29">
        <v>128</v>
      </c>
    </row>
    <row r="19" spans="2:8" x14ac:dyDescent="0.2">
      <c r="B19" s="164" t="s">
        <v>157</v>
      </c>
      <c r="C19" s="155"/>
      <c r="D19" s="155"/>
      <c r="E19" s="174">
        <v>-214</v>
      </c>
      <c r="F19" s="29">
        <v>-364</v>
      </c>
      <c r="G19" s="174">
        <v>-690</v>
      </c>
      <c r="H19" s="29">
        <v>-966</v>
      </c>
    </row>
    <row r="20" spans="2:8" x14ac:dyDescent="0.2">
      <c r="B20" s="165" t="s">
        <v>158</v>
      </c>
      <c r="C20" s="156"/>
      <c r="D20" s="156"/>
      <c r="E20" s="172">
        <v>-3082</v>
      </c>
      <c r="F20" s="32">
        <v>-6695</v>
      </c>
      <c r="G20" s="172">
        <v>-8313</v>
      </c>
      <c r="H20" s="32">
        <v>-9716</v>
      </c>
    </row>
    <row r="21" spans="2:8" ht="13.5" thickBot="1" x14ac:dyDescent="0.25">
      <c r="B21" s="157" t="s">
        <v>159</v>
      </c>
      <c r="C21" s="158"/>
      <c r="D21" s="158"/>
      <c r="E21" s="168">
        <v>48131</v>
      </c>
      <c r="F21" s="33">
        <v>53738</v>
      </c>
      <c r="G21" s="168">
        <v>74983</v>
      </c>
      <c r="H21" s="33">
        <v>68643</v>
      </c>
    </row>
    <row r="22" spans="2:8" x14ac:dyDescent="0.2">
      <c r="B22" s="160"/>
      <c r="C22" s="155"/>
      <c r="D22" s="155"/>
      <c r="E22" s="174"/>
      <c r="F22" s="29"/>
      <c r="G22" s="174"/>
      <c r="H22" s="29"/>
    </row>
    <row r="23" spans="2:8" x14ac:dyDescent="0.2">
      <c r="B23" s="164" t="s">
        <v>160</v>
      </c>
      <c r="C23" s="155"/>
      <c r="D23" s="155"/>
      <c r="E23" s="174">
        <v>-25313</v>
      </c>
      <c r="F23" s="29">
        <v>-27489</v>
      </c>
      <c r="G23" s="174">
        <v>-79986</v>
      </c>
      <c r="H23" s="29">
        <v>-74471</v>
      </c>
    </row>
    <row r="24" spans="2:8" x14ac:dyDescent="0.2">
      <c r="B24" s="164" t="s">
        <v>161</v>
      </c>
      <c r="C24" s="155"/>
      <c r="D24" s="155"/>
      <c r="E24" s="174">
        <v>-3457</v>
      </c>
      <c r="F24" s="29">
        <v>-4409</v>
      </c>
      <c r="G24" s="174">
        <v>-10815</v>
      </c>
      <c r="H24" s="29">
        <v>-16702</v>
      </c>
    </row>
    <row r="25" spans="2:8" x14ac:dyDescent="0.2">
      <c r="B25" s="164" t="s">
        <v>162</v>
      </c>
      <c r="C25" s="155"/>
      <c r="D25" s="155"/>
      <c r="E25" s="174"/>
      <c r="F25" s="29"/>
      <c r="G25" s="174">
        <v>-24493</v>
      </c>
      <c r="H25" s="29">
        <v>-2331</v>
      </c>
    </row>
    <row r="26" spans="2:8" x14ac:dyDescent="0.2">
      <c r="B26" s="165" t="s">
        <v>163</v>
      </c>
      <c r="C26" s="156"/>
      <c r="D26" s="156"/>
      <c r="E26" s="172">
        <v>106</v>
      </c>
      <c r="F26" s="32">
        <v>50</v>
      </c>
      <c r="G26" s="172">
        <v>106</v>
      </c>
      <c r="H26" s="32">
        <v>130</v>
      </c>
    </row>
    <row r="27" spans="2:8" ht="13.5" thickBot="1" x14ac:dyDescent="0.25">
      <c r="B27" s="157" t="s">
        <v>164</v>
      </c>
      <c r="C27" s="158"/>
      <c r="D27" s="158"/>
      <c r="E27" s="159">
        <v>-28664</v>
      </c>
      <c r="F27" s="33">
        <v>-31848</v>
      </c>
      <c r="G27" s="159">
        <v>-115188</v>
      </c>
      <c r="H27" s="33">
        <v>-93374</v>
      </c>
    </row>
    <row r="28" spans="2:8" x14ac:dyDescent="0.2">
      <c r="B28" s="160"/>
      <c r="C28" s="155"/>
      <c r="D28" s="155"/>
      <c r="E28" s="174"/>
      <c r="F28" s="29"/>
      <c r="G28" s="174"/>
      <c r="H28" s="29"/>
    </row>
    <row r="29" spans="2:8" x14ac:dyDescent="0.2">
      <c r="B29" s="164" t="s">
        <v>165</v>
      </c>
      <c r="C29" s="155"/>
      <c r="D29" s="155"/>
      <c r="E29" s="174"/>
      <c r="F29" s="29">
        <v>-30000</v>
      </c>
      <c r="G29" s="174">
        <v>-7000</v>
      </c>
      <c r="H29" s="29">
        <v>3000</v>
      </c>
    </row>
    <row r="30" spans="2:8" x14ac:dyDescent="0.2">
      <c r="B30" s="164" t="s">
        <v>166</v>
      </c>
      <c r="C30" s="155"/>
      <c r="D30" s="155"/>
      <c r="E30" s="174"/>
      <c r="F30" s="29"/>
      <c r="G30" s="174">
        <v>-708</v>
      </c>
      <c r="H30" s="29">
        <v>-4287</v>
      </c>
    </row>
    <row r="31" spans="2:8" x14ac:dyDescent="0.2">
      <c r="B31" s="164" t="s">
        <v>167</v>
      </c>
      <c r="C31" s="155"/>
      <c r="D31" s="155"/>
      <c r="E31" s="174"/>
      <c r="F31" s="29">
        <v>-98</v>
      </c>
      <c r="G31" s="174">
        <v>-123</v>
      </c>
      <c r="H31" s="29">
        <v>-98</v>
      </c>
    </row>
    <row r="32" spans="2:8" x14ac:dyDescent="0.2">
      <c r="B32" s="164" t="s">
        <v>168</v>
      </c>
      <c r="C32" s="155"/>
      <c r="D32" s="155"/>
      <c r="E32" s="174"/>
      <c r="F32" s="29">
        <v>-11</v>
      </c>
      <c r="G32" s="174"/>
      <c r="H32" s="29">
        <v>-138</v>
      </c>
    </row>
    <row r="33" spans="2:8" x14ac:dyDescent="0.2">
      <c r="B33" s="165" t="s">
        <v>169</v>
      </c>
      <c r="C33" s="156"/>
      <c r="D33" s="156"/>
      <c r="E33" s="172">
        <v>860</v>
      </c>
      <c r="F33" s="32">
        <v>1255</v>
      </c>
      <c r="G33" s="172">
        <v>11840</v>
      </c>
      <c r="H33" s="32">
        <v>8923</v>
      </c>
    </row>
    <row r="34" spans="2:8" ht="13.5" thickBot="1" x14ac:dyDescent="0.25">
      <c r="B34" s="157" t="s">
        <v>170</v>
      </c>
      <c r="C34" s="158"/>
      <c r="D34" s="158"/>
      <c r="E34" s="159">
        <v>860</v>
      </c>
      <c r="F34" s="33">
        <v>-28854</v>
      </c>
      <c r="G34" s="159">
        <v>4009</v>
      </c>
      <c r="H34" s="33">
        <v>7400</v>
      </c>
    </row>
    <row r="35" spans="2:8" x14ac:dyDescent="0.2">
      <c r="B35" s="160"/>
      <c r="C35" s="155"/>
      <c r="D35" s="155"/>
      <c r="E35" s="174"/>
      <c r="F35" s="29"/>
      <c r="G35" s="174"/>
      <c r="H35" s="29"/>
    </row>
    <row r="36" spans="2:8" x14ac:dyDescent="0.2">
      <c r="B36" s="161" t="s">
        <v>171</v>
      </c>
      <c r="C36" s="162"/>
      <c r="D36" s="162"/>
      <c r="E36" s="163">
        <v>20327</v>
      </c>
      <c r="F36" s="34">
        <v>-6964</v>
      </c>
      <c r="G36" s="163">
        <v>-36196</v>
      </c>
      <c r="H36" s="34">
        <v>-17331</v>
      </c>
    </row>
    <row r="37" spans="2:8" x14ac:dyDescent="0.2">
      <c r="B37" s="195" t="s">
        <v>172</v>
      </c>
      <c r="C37" s="162"/>
      <c r="D37" s="162"/>
      <c r="E37" s="16">
        <v>85041</v>
      </c>
      <c r="F37" s="35">
        <v>136391</v>
      </c>
      <c r="G37" s="16">
        <v>142527</v>
      </c>
      <c r="H37" s="35">
        <v>147565</v>
      </c>
    </row>
    <row r="38" spans="2:8" x14ac:dyDescent="0.2">
      <c r="B38" s="165" t="s">
        <v>173</v>
      </c>
      <c r="C38" s="156"/>
      <c r="D38" s="156"/>
      <c r="E38" s="172">
        <v>-148</v>
      </c>
      <c r="F38" s="32">
        <v>-165</v>
      </c>
      <c r="G38" s="172">
        <v>-1111</v>
      </c>
      <c r="H38" s="32">
        <v>-972</v>
      </c>
    </row>
    <row r="39" spans="2:8" ht="13.5" thickBot="1" x14ac:dyDescent="0.25">
      <c r="B39" s="157" t="s">
        <v>174</v>
      </c>
      <c r="C39" s="158"/>
      <c r="D39" s="158"/>
      <c r="E39" s="159">
        <v>105220</v>
      </c>
      <c r="F39" s="33">
        <v>129262</v>
      </c>
      <c r="G39" s="159">
        <v>105220</v>
      </c>
      <c r="H39" s="33">
        <v>129262</v>
      </c>
    </row>
    <row r="40" spans="2:8" x14ac:dyDescent="0.2">
      <c r="B40" s="38"/>
    </row>
    <row r="41" spans="2:8" ht="14.25" x14ac:dyDescent="0.2">
      <c r="B41" s="2" t="s">
        <v>175</v>
      </c>
      <c r="C41" s="166"/>
      <c r="D41" s="166"/>
    </row>
  </sheetData>
  <pageMargins left="0.70866141732283505" right="0.70866141732283505" top="0.74803149606299202" bottom="0.74803149606299202" header="0.31496062992126" footer="0.31496062992126"/>
  <pageSetup paperSize="9" scale="80" orientation="portrait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39"/>
  <sheetViews>
    <sheetView showGridLines="0" zoomScale="90" zoomScaleNormal="90" zoomScaleSheetLayoutView="100" workbookViewId="0"/>
  </sheetViews>
  <sheetFormatPr defaultColWidth="9.42578125" defaultRowHeight="12.75" x14ac:dyDescent="0.2"/>
  <cols>
    <col min="1" max="1" width="9.140625" customWidth="1"/>
    <col min="2" max="2" width="47.5703125" customWidth="1"/>
    <col min="3" max="8" width="10.5703125" customWidth="1"/>
    <col min="9" max="9" width="2.140625" customWidth="1"/>
    <col min="10" max="10" width="9.140625" customWidth="1"/>
    <col min="11" max="11" width="2.140625" customWidth="1"/>
    <col min="12" max="12" width="9.42578125" bestFit="1" customWidth="1"/>
  </cols>
  <sheetData>
    <row r="1" spans="1:12" x14ac:dyDescent="0.2">
      <c r="B1" s="166"/>
      <c r="C1" s="166"/>
      <c r="D1" s="166"/>
      <c r="E1" s="166"/>
      <c r="F1" s="166"/>
      <c r="G1" s="166"/>
      <c r="H1" s="166"/>
    </row>
    <row r="2" spans="1:12" ht="20.25" x14ac:dyDescent="0.3">
      <c r="B2" s="10" t="s">
        <v>84</v>
      </c>
      <c r="C2" s="166"/>
      <c r="D2" s="166"/>
      <c r="E2" s="166"/>
      <c r="F2" s="166"/>
      <c r="G2" s="166"/>
      <c r="H2" s="166"/>
    </row>
    <row r="3" spans="1:12" x14ac:dyDescent="0.2">
      <c r="B3" s="9" t="s">
        <v>176</v>
      </c>
      <c r="C3" s="166"/>
      <c r="D3" s="166"/>
      <c r="E3" s="166"/>
      <c r="F3" s="166"/>
      <c r="G3" s="166"/>
      <c r="H3" s="166"/>
    </row>
    <row r="4" spans="1:12" ht="13.5" thickBot="1" x14ac:dyDescent="0.25">
      <c r="B4" s="1"/>
      <c r="C4" s="166"/>
      <c r="D4" s="166"/>
      <c r="E4" s="166"/>
      <c r="F4" s="166"/>
      <c r="G4" s="166"/>
      <c r="H4" s="166"/>
    </row>
    <row r="5" spans="1:12" s="3" customFormat="1" ht="24.75" customHeight="1" thickBot="1" x14ac:dyDescent="0.25">
      <c r="A5"/>
      <c r="B5" s="55" t="s">
        <v>85</v>
      </c>
      <c r="C5" s="4" t="s">
        <v>177</v>
      </c>
      <c r="D5" s="4" t="s">
        <v>4</v>
      </c>
      <c r="E5" s="4" t="s">
        <v>178</v>
      </c>
      <c r="F5" s="4" t="s">
        <v>179</v>
      </c>
      <c r="G5" s="4" t="s">
        <v>180</v>
      </c>
      <c r="H5" s="5" t="s">
        <v>3</v>
      </c>
      <c r="I5" s="187"/>
      <c r="J5" s="89" t="s">
        <v>6</v>
      </c>
      <c r="K5" s="187"/>
      <c r="L5" s="66" t="s">
        <v>181</v>
      </c>
    </row>
    <row r="6" spans="1:12" x14ac:dyDescent="0.2">
      <c r="B6" s="30" t="s">
        <v>11</v>
      </c>
      <c r="C6" s="175">
        <v>265225</v>
      </c>
      <c r="D6" s="175">
        <v>239331</v>
      </c>
      <c r="E6" s="175">
        <v>265618</v>
      </c>
      <c r="F6" s="175">
        <v>212711</v>
      </c>
      <c r="G6" s="175">
        <v>253442</v>
      </c>
      <c r="H6" s="176">
        <f>'2. Cons Stat of Income'!C6</f>
        <v>217666</v>
      </c>
      <c r="I6" s="57"/>
      <c r="J6" s="31">
        <f>'2. Cons Stat of Income'!E6</f>
        <v>683819</v>
      </c>
      <c r="K6" s="57"/>
      <c r="L6" s="67">
        <v>987329</v>
      </c>
    </row>
    <row r="7" spans="1:12" x14ac:dyDescent="0.2">
      <c r="B7" s="24" t="s">
        <v>59</v>
      </c>
      <c r="C7" s="171">
        <v>119967</v>
      </c>
      <c r="D7" s="171">
        <v>94690</v>
      </c>
      <c r="E7" s="171">
        <v>112594</v>
      </c>
      <c r="F7" s="171">
        <v>80341</v>
      </c>
      <c r="G7" s="171">
        <v>92833</v>
      </c>
      <c r="H7" s="172">
        <f>'2. Cons Stat of Income'!C7</f>
        <v>77149</v>
      </c>
      <c r="I7" s="57"/>
      <c r="J7" s="32">
        <f>'2. Cons Stat of Income'!E7</f>
        <v>250323</v>
      </c>
      <c r="K7" s="57"/>
      <c r="L7" s="68">
        <v>421101</v>
      </c>
    </row>
    <row r="8" spans="1:12" ht="13.5" thickBot="1" x14ac:dyDescent="0.25">
      <c r="B8" s="8" t="s">
        <v>12</v>
      </c>
      <c r="C8" s="167">
        <v>145258</v>
      </c>
      <c r="D8" s="167">
        <v>144641</v>
      </c>
      <c r="E8" s="167">
        <v>153024</v>
      </c>
      <c r="F8" s="167">
        <v>132370</v>
      </c>
      <c r="G8" s="167">
        <v>160609</v>
      </c>
      <c r="H8" s="168">
        <f>'2. Cons Stat of Income'!C8</f>
        <v>140517</v>
      </c>
      <c r="I8" s="57"/>
      <c r="J8" s="33">
        <f>'2. Cons Stat of Income'!E8</f>
        <v>433496</v>
      </c>
      <c r="K8" s="57"/>
      <c r="L8" s="69">
        <v>566228</v>
      </c>
    </row>
    <row r="9" spans="1:12" x14ac:dyDescent="0.2">
      <c r="B9" s="14"/>
      <c r="C9" s="23"/>
      <c r="D9" s="23"/>
      <c r="E9" s="23"/>
      <c r="F9" s="23"/>
      <c r="G9" s="23"/>
      <c r="H9" s="44"/>
      <c r="I9" s="57"/>
      <c r="J9" s="92"/>
      <c r="K9" s="57"/>
      <c r="L9" s="70"/>
    </row>
    <row r="10" spans="1:12" x14ac:dyDescent="0.2">
      <c r="A10" s="56"/>
      <c r="B10" s="12" t="s">
        <v>90</v>
      </c>
      <c r="C10" s="29">
        <v>45675</v>
      </c>
      <c r="D10" s="29">
        <v>50680</v>
      </c>
      <c r="E10" s="29">
        <v>49585</v>
      </c>
      <c r="F10" s="29">
        <v>50226</v>
      </c>
      <c r="G10" s="29">
        <v>53539</v>
      </c>
      <c r="H10" s="174">
        <f>'2. Cons Stat of Income'!C10</f>
        <v>51636</v>
      </c>
      <c r="I10" s="57"/>
      <c r="J10" s="29">
        <f>'2. Cons Stat of Income'!E10</f>
        <v>155401</v>
      </c>
      <c r="K10" s="57"/>
      <c r="L10" s="71">
        <v>190473</v>
      </c>
    </row>
    <row r="11" spans="1:12" x14ac:dyDescent="0.2">
      <c r="B11" s="12" t="s">
        <v>91</v>
      </c>
      <c r="C11" s="29">
        <v>21107</v>
      </c>
      <c r="D11" s="29">
        <v>22571</v>
      </c>
      <c r="E11" s="29">
        <v>27222</v>
      </c>
      <c r="F11" s="29">
        <v>22429</v>
      </c>
      <c r="G11" s="29">
        <v>24373</v>
      </c>
      <c r="H11" s="174">
        <f>'2. Cons Stat of Income'!C11</f>
        <v>24429</v>
      </c>
      <c r="I11" s="57"/>
      <c r="J11" s="29">
        <f>'2. Cons Stat of Income'!E11</f>
        <v>71231</v>
      </c>
      <c r="K11" s="57"/>
      <c r="L11" s="71">
        <v>91526</v>
      </c>
    </row>
    <row r="12" spans="1:12" x14ac:dyDescent="0.2">
      <c r="B12" s="12" t="s">
        <v>92</v>
      </c>
      <c r="C12" s="29">
        <v>21545</v>
      </c>
      <c r="D12" s="29">
        <v>19159</v>
      </c>
      <c r="E12" s="29">
        <v>24847</v>
      </c>
      <c r="F12" s="29">
        <v>14255</v>
      </c>
      <c r="G12" s="29">
        <v>21768</v>
      </c>
      <c r="H12" s="174">
        <f>'2. Cons Stat of Income'!C12</f>
        <v>11633</v>
      </c>
      <c r="I12" s="57"/>
      <c r="J12" s="29">
        <f>'2. Cons Stat of Income'!E12</f>
        <v>47656</v>
      </c>
      <c r="K12" s="57"/>
      <c r="L12" s="71">
        <v>80609</v>
      </c>
    </row>
    <row r="13" spans="1:12" x14ac:dyDescent="0.2">
      <c r="B13" s="12" t="s">
        <v>93</v>
      </c>
      <c r="C13" s="29">
        <v>44179</v>
      </c>
      <c r="D13" s="29">
        <v>51278</v>
      </c>
      <c r="E13" s="29">
        <v>51868</v>
      </c>
      <c r="F13" s="29">
        <v>50313</v>
      </c>
      <c r="G13" s="29">
        <v>51743</v>
      </c>
      <c r="H13" s="174">
        <f>'2. Cons Stat of Income'!C13</f>
        <v>58827</v>
      </c>
      <c r="I13" s="57"/>
      <c r="J13" s="29">
        <f>'2. Cons Stat of Income'!E13</f>
        <v>160883</v>
      </c>
      <c r="K13" s="57"/>
      <c r="L13" s="71">
        <v>194726</v>
      </c>
    </row>
    <row r="14" spans="1:12" x14ac:dyDescent="0.2">
      <c r="B14" s="24" t="s">
        <v>64</v>
      </c>
      <c r="C14" s="32"/>
      <c r="D14" s="32"/>
      <c r="E14" s="32"/>
      <c r="F14" s="32"/>
      <c r="G14" s="32">
        <v>168687</v>
      </c>
      <c r="H14" s="172"/>
      <c r="I14" s="57"/>
      <c r="J14" s="32">
        <f>G14</f>
        <v>168687</v>
      </c>
      <c r="K14" s="57"/>
      <c r="L14" s="68"/>
    </row>
    <row r="15" spans="1:12" x14ac:dyDescent="0.2">
      <c r="B15" s="7" t="s">
        <v>94</v>
      </c>
      <c r="C15" s="169">
        <v>132506</v>
      </c>
      <c r="D15" s="169">
        <v>143688</v>
      </c>
      <c r="E15" s="169">
        <v>153522</v>
      </c>
      <c r="F15" s="169">
        <v>137223</v>
      </c>
      <c r="G15" s="169">
        <v>320110</v>
      </c>
      <c r="H15" s="170">
        <f>'2. Cons Stat of Income'!C15</f>
        <v>146525</v>
      </c>
      <c r="I15" s="57"/>
      <c r="J15" s="34">
        <f>'2. Cons Stat of Income'!E15</f>
        <v>603858</v>
      </c>
      <c r="K15" s="57"/>
      <c r="L15" s="72">
        <v>557334</v>
      </c>
    </row>
    <row r="16" spans="1:12" ht="12.75" customHeight="1" x14ac:dyDescent="0.2">
      <c r="B16" s="6"/>
      <c r="C16" s="171"/>
      <c r="D16" s="171"/>
      <c r="E16" s="171"/>
      <c r="F16" s="171"/>
      <c r="G16" s="171"/>
      <c r="H16" s="172"/>
      <c r="I16" s="57"/>
      <c r="J16" s="32"/>
      <c r="K16" s="57"/>
      <c r="L16" s="68"/>
    </row>
    <row r="17" spans="1:12" ht="13.5" thickBot="1" x14ac:dyDescent="0.25">
      <c r="B17" s="8" t="s">
        <v>16</v>
      </c>
      <c r="C17" s="167">
        <v>12752</v>
      </c>
      <c r="D17" s="167">
        <v>953</v>
      </c>
      <c r="E17" s="167">
        <v>-498</v>
      </c>
      <c r="F17" s="167">
        <v>-4853</v>
      </c>
      <c r="G17" s="167">
        <v>-159501</v>
      </c>
      <c r="H17" s="168">
        <f>'2. Cons Stat of Income'!C17</f>
        <v>-6008</v>
      </c>
      <c r="I17" s="57"/>
      <c r="J17" s="33">
        <f>'2. Cons Stat of Income'!E17</f>
        <v>-170362</v>
      </c>
      <c r="K17" s="57"/>
      <c r="L17" s="69">
        <v>8894</v>
      </c>
    </row>
    <row r="18" spans="1:12" ht="4.5" customHeight="1" x14ac:dyDescent="0.2">
      <c r="B18" s="7"/>
      <c r="C18" s="169"/>
      <c r="D18" s="169"/>
      <c r="E18" s="169"/>
      <c r="F18" s="169"/>
      <c r="G18" s="169"/>
      <c r="H18" s="170"/>
      <c r="I18" s="112"/>
      <c r="J18" s="34"/>
      <c r="K18" s="112"/>
      <c r="L18" s="72"/>
    </row>
    <row r="19" spans="1:12" x14ac:dyDescent="0.2">
      <c r="B19" s="106" t="s">
        <v>14</v>
      </c>
      <c r="C19" s="107">
        <v>43693</v>
      </c>
      <c r="D19" s="107">
        <v>33093</v>
      </c>
      <c r="E19" s="107">
        <v>38554</v>
      </c>
      <c r="F19" s="107">
        <v>27955</v>
      </c>
      <c r="G19" s="107">
        <v>45241</v>
      </c>
      <c r="H19" s="108">
        <f>H17+'4. Cons Stat of CF'!E9</f>
        <v>31169</v>
      </c>
      <c r="I19" s="109"/>
      <c r="J19" s="110">
        <f>J17+'4. Cons Stat of CF'!G9</f>
        <v>104365</v>
      </c>
      <c r="K19" s="109"/>
      <c r="L19" s="111">
        <v>140897</v>
      </c>
    </row>
    <row r="20" spans="1:12" ht="4.5" customHeight="1" x14ac:dyDescent="0.2">
      <c r="B20" s="14"/>
      <c r="C20" s="173"/>
      <c r="D20" s="173"/>
      <c r="E20" s="173"/>
      <c r="F20" s="173"/>
      <c r="G20" s="173"/>
      <c r="H20" s="174"/>
      <c r="I20" s="112"/>
      <c r="J20" s="29"/>
      <c r="K20" s="112"/>
      <c r="L20" s="71"/>
    </row>
    <row r="21" spans="1:12" x14ac:dyDescent="0.2">
      <c r="B21" s="12" t="s">
        <v>96</v>
      </c>
      <c r="C21" s="173">
        <v>-377</v>
      </c>
      <c r="D21" s="173">
        <v>-404</v>
      </c>
      <c r="E21" s="173">
        <v>-285</v>
      </c>
      <c r="F21" s="173">
        <v>-175</v>
      </c>
      <c r="G21" s="173">
        <v>-318</v>
      </c>
      <c r="H21" s="174">
        <f>'2. Cons Stat of Income'!C19</f>
        <v>-247</v>
      </c>
      <c r="I21" s="57"/>
      <c r="J21" s="29">
        <f>'2. Cons Stat of Income'!E19</f>
        <v>-740</v>
      </c>
      <c r="K21" s="57"/>
      <c r="L21" s="71">
        <v>-1371</v>
      </c>
    </row>
    <row r="22" spans="1:12" x14ac:dyDescent="0.2">
      <c r="B22" s="12" t="s">
        <v>97</v>
      </c>
      <c r="C22" s="173">
        <v>-1233</v>
      </c>
      <c r="D22" s="173">
        <v>513</v>
      </c>
      <c r="E22" s="173">
        <v>-2001</v>
      </c>
      <c r="F22" s="173">
        <v>398</v>
      </c>
      <c r="G22" s="173">
        <v>1458</v>
      </c>
      <c r="H22" s="174">
        <f>'2. Cons Stat of Income'!C20</f>
        <v>-115</v>
      </c>
      <c r="I22" s="57"/>
      <c r="J22" s="29">
        <f>'2. Cons Stat of Income'!E20</f>
        <v>1741</v>
      </c>
      <c r="K22" s="57"/>
      <c r="L22" s="71">
        <v>-1010</v>
      </c>
    </row>
    <row r="23" spans="1:12" x14ac:dyDescent="0.2">
      <c r="B23" s="24" t="s">
        <v>98</v>
      </c>
      <c r="C23" s="171">
        <v>134</v>
      </c>
      <c r="D23" s="171">
        <v>97</v>
      </c>
      <c r="E23" s="171">
        <v>178</v>
      </c>
      <c r="F23" s="171">
        <v>125</v>
      </c>
      <c r="G23" s="171">
        <v>228</v>
      </c>
      <c r="H23" s="172">
        <f>'2. Cons Stat of Income'!C21</f>
        <v>203</v>
      </c>
      <c r="I23" s="57"/>
      <c r="J23" s="32">
        <f>'2. Cons Stat of Income'!E21</f>
        <v>556</v>
      </c>
      <c r="K23" s="57"/>
      <c r="L23" s="68">
        <v>736</v>
      </c>
    </row>
    <row r="24" spans="1:12" ht="13.5" thickBot="1" x14ac:dyDescent="0.25">
      <c r="B24" s="8" t="s">
        <v>99</v>
      </c>
      <c r="C24" s="167">
        <v>11276</v>
      </c>
      <c r="D24" s="167">
        <v>1159</v>
      </c>
      <c r="E24" s="167">
        <v>-2606</v>
      </c>
      <c r="F24" s="167">
        <v>-4505</v>
      </c>
      <c r="G24" s="167">
        <v>-158133</v>
      </c>
      <c r="H24" s="168">
        <f>'2. Cons Stat of Income'!C22</f>
        <v>-6167</v>
      </c>
      <c r="I24" s="57"/>
      <c r="J24" s="33">
        <f>'2. Cons Stat of Income'!E22</f>
        <v>-168805</v>
      </c>
      <c r="K24" s="57"/>
      <c r="L24" s="69">
        <v>7249</v>
      </c>
    </row>
    <row r="25" spans="1:12" x14ac:dyDescent="0.2">
      <c r="B25" s="14"/>
      <c r="C25" s="173"/>
      <c r="D25" s="173"/>
      <c r="E25" s="173"/>
      <c r="F25" s="173"/>
      <c r="G25" s="173"/>
      <c r="H25" s="174"/>
      <c r="I25" s="57"/>
      <c r="J25" s="29"/>
      <c r="K25" s="57"/>
      <c r="L25" s="71"/>
    </row>
    <row r="26" spans="1:12" x14ac:dyDescent="0.2">
      <c r="B26" s="24" t="s">
        <v>182</v>
      </c>
      <c r="C26" s="171">
        <v>911</v>
      </c>
      <c r="D26" s="171">
        <v>-594</v>
      </c>
      <c r="E26" s="171">
        <v>-2954</v>
      </c>
      <c r="F26" s="171">
        <v>-51</v>
      </c>
      <c r="G26" s="171">
        <v>-1923</v>
      </c>
      <c r="H26" s="172">
        <f>'2. Cons Stat of Income'!C24</f>
        <v>821</v>
      </c>
      <c r="I26" s="57"/>
      <c r="J26" s="32">
        <f>'2. Cons Stat of Income'!E24</f>
        <v>-1153</v>
      </c>
      <c r="K26" s="57"/>
      <c r="L26" s="68">
        <v>4709</v>
      </c>
    </row>
    <row r="27" spans="1:12" ht="13.5" thickBot="1" x14ac:dyDescent="0.25">
      <c r="B27" s="8" t="s">
        <v>18</v>
      </c>
      <c r="C27" s="167">
        <v>12187</v>
      </c>
      <c r="D27" s="167">
        <v>565</v>
      </c>
      <c r="E27" s="167">
        <v>-5560</v>
      </c>
      <c r="F27" s="167">
        <v>-4556</v>
      </c>
      <c r="G27" s="167">
        <v>-160056</v>
      </c>
      <c r="H27" s="168">
        <f>'2. Cons Stat of Income'!C25</f>
        <v>-5346</v>
      </c>
      <c r="I27" s="57"/>
      <c r="J27" s="33">
        <f>'2. Cons Stat of Income'!E25</f>
        <v>-169958</v>
      </c>
      <c r="K27" s="57"/>
      <c r="L27" s="69">
        <v>11958</v>
      </c>
    </row>
    <row r="28" spans="1:12" ht="13.5" thickBot="1" x14ac:dyDescent="0.25">
      <c r="B28" s="14"/>
      <c r="C28" s="173"/>
      <c r="D28" s="173"/>
      <c r="E28" s="173"/>
      <c r="F28" s="173"/>
      <c r="G28" s="173"/>
      <c r="H28" s="174"/>
      <c r="I28" s="57"/>
      <c r="J28" s="29"/>
      <c r="K28" s="57"/>
      <c r="L28" s="71"/>
    </row>
    <row r="29" spans="1:12" x14ac:dyDescent="0.2">
      <c r="B29" s="52" t="s">
        <v>183</v>
      </c>
      <c r="C29" s="188"/>
      <c r="D29" s="188"/>
      <c r="E29" s="188"/>
      <c r="F29" s="188"/>
      <c r="G29" s="188"/>
      <c r="H29" s="189"/>
      <c r="I29" s="57"/>
      <c r="J29" s="190"/>
      <c r="K29" s="57"/>
      <c r="L29" s="191"/>
    </row>
    <row r="30" spans="1:12" s="57" customFormat="1" x14ac:dyDescent="0.2">
      <c r="A30"/>
      <c r="B30" s="12" t="s">
        <v>13</v>
      </c>
      <c r="C30" s="23">
        <v>0.54767926865691585</v>
      </c>
      <c r="D30" s="23">
        <v>0.6</v>
      </c>
      <c r="E30" s="23">
        <v>0.57999999999999996</v>
      </c>
      <c r="F30" s="23">
        <v>0.62</v>
      </c>
      <c r="G30" s="23">
        <v>0.63</v>
      </c>
      <c r="H30" s="44">
        <f>'1. Key figures table'!C11</f>
        <v>0.65</v>
      </c>
      <c r="J30" s="92">
        <f>'1. Key figures table'!F11</f>
        <v>0.63</v>
      </c>
      <c r="L30" s="70">
        <v>0.56999999999999995</v>
      </c>
    </row>
    <row r="31" spans="1:12" s="57" customFormat="1" x14ac:dyDescent="0.2">
      <c r="B31" s="12" t="s">
        <v>15</v>
      </c>
      <c r="C31" s="92">
        <v>4.8079949354680698E-2</v>
      </c>
      <c r="D31" s="23">
        <v>0.13827293580856637</v>
      </c>
      <c r="E31" s="23">
        <v>0.15</v>
      </c>
      <c r="F31" s="23">
        <v>0.13</v>
      </c>
      <c r="G31" s="92">
        <v>0.17850632491852178</v>
      </c>
      <c r="H31" s="44">
        <f t="shared" ref="H31" si="0">H19/H6</f>
        <v>0.14319645695698915</v>
      </c>
      <c r="I31" s="112"/>
      <c r="J31" s="92">
        <f>J19/J6</f>
        <v>0.15262079585387361</v>
      </c>
      <c r="K31" s="112"/>
      <c r="L31" s="70">
        <v>0.14000000000000001</v>
      </c>
    </row>
    <row r="32" spans="1:12" s="57" customFormat="1" x14ac:dyDescent="0.2">
      <c r="A32"/>
      <c r="B32" s="12" t="s">
        <v>17</v>
      </c>
      <c r="C32" s="23">
        <v>4.8080443275113995E-2</v>
      </c>
      <c r="D32" s="23">
        <v>0</v>
      </c>
      <c r="E32" s="23">
        <v>0</v>
      </c>
      <c r="F32" s="23">
        <v>-0.02</v>
      </c>
      <c r="G32" s="23">
        <v>-0.63</v>
      </c>
      <c r="H32" s="44">
        <f>'1. Key figures table'!C15</f>
        <v>-0.03</v>
      </c>
      <c r="J32" s="92">
        <f>'1. Key figures table'!F15</f>
        <v>-0.25</v>
      </c>
      <c r="L32" s="70">
        <v>0.01</v>
      </c>
    </row>
    <row r="33" spans="1:12" s="56" customFormat="1" ht="13.5" thickBot="1" x14ac:dyDescent="0.25">
      <c r="A33"/>
      <c r="B33" s="45"/>
      <c r="C33" s="46"/>
      <c r="D33" s="46"/>
      <c r="E33" s="46"/>
      <c r="F33" s="46"/>
      <c r="G33" s="46"/>
      <c r="H33" s="47"/>
      <c r="J33" s="93"/>
      <c r="L33" s="73"/>
    </row>
    <row r="34" spans="1:12" x14ac:dyDescent="0.2">
      <c r="B34" s="52" t="s">
        <v>184</v>
      </c>
      <c r="C34" s="188"/>
      <c r="D34" s="188"/>
      <c r="E34" s="188"/>
      <c r="F34" s="188"/>
      <c r="G34" s="188"/>
      <c r="H34" s="189"/>
      <c r="I34" s="57"/>
      <c r="J34" s="190"/>
      <c r="K34" s="57"/>
      <c r="L34" s="191"/>
    </row>
    <row r="35" spans="1:12" ht="14.25" x14ac:dyDescent="0.2">
      <c r="B35" s="39" t="s">
        <v>185</v>
      </c>
      <c r="C35" s="17">
        <v>0.05</v>
      </c>
      <c r="D35" s="17">
        <v>0</v>
      </c>
      <c r="E35" s="17">
        <v>-0.02</v>
      </c>
      <c r="F35" s="17">
        <v>-0.02</v>
      </c>
      <c r="G35" s="17">
        <v>-0.68</v>
      </c>
      <c r="H35" s="18">
        <f>'1. Key figures table'!C19</f>
        <v>-0.02</v>
      </c>
      <c r="I35" s="57"/>
      <c r="J35" s="90">
        <f>'1. Key figures table'!F19</f>
        <v>-0.72</v>
      </c>
      <c r="K35" s="57"/>
      <c r="L35" s="74">
        <v>0.05</v>
      </c>
    </row>
    <row r="36" spans="1:12" ht="15" thickBot="1" x14ac:dyDescent="0.25">
      <c r="B36" s="40" t="s">
        <v>186</v>
      </c>
      <c r="C36" s="19">
        <v>0.1</v>
      </c>
      <c r="D36" s="19">
        <v>0.05</v>
      </c>
      <c r="E36" s="19">
        <v>0.05</v>
      </c>
      <c r="F36" s="19">
        <v>0.03</v>
      </c>
      <c r="G36" s="19">
        <v>0.09</v>
      </c>
      <c r="H36" s="20">
        <f>'1. Key figures table'!C20</f>
        <v>0.08</v>
      </c>
      <c r="I36" s="57"/>
      <c r="J36" s="91">
        <f>'1. Key figures table'!F20</f>
        <v>0.2</v>
      </c>
      <c r="K36" s="57"/>
      <c r="L36" s="75">
        <v>0.23</v>
      </c>
    </row>
    <row r="37" spans="1:12" x14ac:dyDescent="0.2">
      <c r="B37" s="184"/>
      <c r="C37" s="184"/>
      <c r="D37" s="184"/>
      <c r="E37" s="184"/>
      <c r="F37" s="184"/>
      <c r="G37" s="184"/>
      <c r="H37" s="184"/>
      <c r="I37" s="57"/>
      <c r="J37" s="57"/>
      <c r="K37" s="57"/>
      <c r="L37" s="57"/>
    </row>
    <row r="38" spans="1:12" x14ac:dyDescent="0.2">
      <c r="B38" s="185" t="s">
        <v>187</v>
      </c>
      <c r="C38" s="184"/>
      <c r="D38" s="184"/>
      <c r="E38" s="184"/>
      <c r="F38" s="184"/>
      <c r="G38" s="184"/>
      <c r="H38" s="184"/>
      <c r="I38" s="57"/>
      <c r="J38" s="57"/>
      <c r="K38" s="57"/>
      <c r="L38" s="57"/>
    </row>
    <row r="39" spans="1:12" ht="14.25" x14ac:dyDescent="0.2">
      <c r="B39" s="2" t="s">
        <v>202</v>
      </c>
      <c r="C39" s="184"/>
      <c r="D39" s="184"/>
      <c r="E39" s="184"/>
      <c r="F39" s="184"/>
      <c r="G39" s="184"/>
      <c r="H39" s="184"/>
      <c r="I39" s="57"/>
      <c r="J39" s="57"/>
      <c r="K39" s="57"/>
      <c r="L39" s="57"/>
    </row>
  </sheetData>
  <pageMargins left="0.70866141732283505" right="0.70866141732283505" top="0.74803149606299202" bottom="0.74803149606299202" header="0.31496062992126" footer="0.31496062992126"/>
  <pageSetup paperSize="9" scale="66" orientation="portrait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4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1.5703125" customWidth="1"/>
  </cols>
  <sheetData>
    <row r="1" spans="2:8" x14ac:dyDescent="0.2">
      <c r="B1" s="166"/>
      <c r="C1" s="166"/>
      <c r="D1" s="166"/>
      <c r="E1" s="166"/>
      <c r="F1" s="166"/>
      <c r="G1" s="166"/>
      <c r="H1" s="166"/>
    </row>
    <row r="2" spans="2:8" ht="20.25" x14ac:dyDescent="0.3">
      <c r="B2" s="10" t="s">
        <v>110</v>
      </c>
      <c r="C2" s="166"/>
      <c r="D2" s="166"/>
      <c r="E2" s="166"/>
      <c r="F2" s="166"/>
      <c r="G2" s="166"/>
      <c r="H2" s="166"/>
    </row>
    <row r="3" spans="2:8" x14ac:dyDescent="0.2">
      <c r="B3" s="9" t="s">
        <v>176</v>
      </c>
      <c r="C3" s="166"/>
      <c r="D3" s="166"/>
      <c r="E3" s="166"/>
      <c r="F3" s="166"/>
      <c r="G3" s="166"/>
      <c r="H3" s="166"/>
    </row>
    <row r="4" spans="2:8" ht="13.5" thickBot="1" x14ac:dyDescent="0.25">
      <c r="B4" s="1"/>
      <c r="C4" s="166"/>
      <c r="D4" s="166"/>
      <c r="E4" s="166"/>
      <c r="F4" s="166"/>
      <c r="G4" s="166"/>
      <c r="H4" s="166"/>
    </row>
    <row r="5" spans="2:8" s="3" customFormat="1" ht="24.75" customHeight="1" thickBot="1" x14ac:dyDescent="0.25">
      <c r="B5" s="55" t="s">
        <v>85</v>
      </c>
      <c r="C5" s="178">
        <v>42551</v>
      </c>
      <c r="D5" s="178">
        <v>42643</v>
      </c>
      <c r="E5" s="178">
        <v>42735</v>
      </c>
      <c r="F5" s="178">
        <v>42825</v>
      </c>
      <c r="G5" s="178">
        <v>42916</v>
      </c>
      <c r="H5" s="179">
        <v>43008</v>
      </c>
    </row>
    <row r="6" spans="2:8" x14ac:dyDescent="0.2">
      <c r="B6" s="30" t="s">
        <v>188</v>
      </c>
      <c r="C6" s="175"/>
      <c r="D6" s="175"/>
      <c r="E6" s="175"/>
      <c r="F6" s="175"/>
      <c r="G6" s="180"/>
      <c r="H6" s="176"/>
    </row>
    <row r="7" spans="2:8" x14ac:dyDescent="0.2">
      <c r="B7" s="7" t="s">
        <v>189</v>
      </c>
      <c r="C7" s="169"/>
      <c r="D7" s="169"/>
      <c r="E7" s="169"/>
      <c r="F7" s="169"/>
      <c r="G7" s="173"/>
      <c r="H7" s="170"/>
    </row>
    <row r="8" spans="2:8" x14ac:dyDescent="0.2">
      <c r="B8" s="12" t="s">
        <v>114</v>
      </c>
      <c r="C8" s="173">
        <v>400412</v>
      </c>
      <c r="D8" s="173">
        <v>400770</v>
      </c>
      <c r="E8" s="173">
        <v>400318</v>
      </c>
      <c r="F8" s="173">
        <v>423577</v>
      </c>
      <c r="G8" s="173">
        <v>254899</v>
      </c>
      <c r="H8" s="174">
        <v>254525</v>
      </c>
    </row>
    <row r="9" spans="2:8" x14ac:dyDescent="0.2">
      <c r="B9" s="12" t="s">
        <v>115</v>
      </c>
      <c r="C9" s="173">
        <v>806271</v>
      </c>
      <c r="D9" s="173">
        <v>807112</v>
      </c>
      <c r="E9" s="173">
        <v>795771</v>
      </c>
      <c r="F9" s="173">
        <v>797955</v>
      </c>
      <c r="G9" s="173">
        <v>795196</v>
      </c>
      <c r="H9" s="174">
        <v>787726</v>
      </c>
    </row>
    <row r="10" spans="2:8" x14ac:dyDescent="0.2">
      <c r="B10" s="24" t="s">
        <v>190</v>
      </c>
      <c r="C10" s="171">
        <v>52554</v>
      </c>
      <c r="D10" s="171">
        <v>51818</v>
      </c>
      <c r="E10" s="171">
        <v>56385</v>
      </c>
      <c r="F10" s="171">
        <v>53359</v>
      </c>
      <c r="G10" s="171">
        <v>51929</v>
      </c>
      <c r="H10" s="172">
        <v>49092</v>
      </c>
    </row>
    <row r="11" spans="2:8" ht="13.5" thickBot="1" x14ac:dyDescent="0.25">
      <c r="B11" s="8" t="s">
        <v>119</v>
      </c>
      <c r="C11" s="167">
        <v>1259237</v>
      </c>
      <c r="D11" s="167">
        <v>1259700</v>
      </c>
      <c r="E11" s="167">
        <v>1252474</v>
      </c>
      <c r="F11" s="167">
        <v>1274891</v>
      </c>
      <c r="G11" s="167">
        <v>1102024</v>
      </c>
      <c r="H11" s="168">
        <v>1091343</v>
      </c>
    </row>
    <row r="12" spans="2:8" x14ac:dyDescent="0.2">
      <c r="B12" s="14"/>
      <c r="C12" s="173"/>
      <c r="D12" s="173"/>
      <c r="E12" s="173"/>
      <c r="F12" s="173"/>
      <c r="G12" s="173"/>
      <c r="H12" s="174"/>
    </row>
    <row r="13" spans="2:8" x14ac:dyDescent="0.2">
      <c r="B13" s="14" t="s">
        <v>191</v>
      </c>
      <c r="C13" s="173"/>
      <c r="D13" s="173"/>
      <c r="E13" s="173"/>
      <c r="F13" s="173"/>
      <c r="G13" s="173"/>
      <c r="H13" s="174"/>
    </row>
    <row r="14" spans="2:8" x14ac:dyDescent="0.2">
      <c r="B14" s="12" t="s">
        <v>120</v>
      </c>
      <c r="C14" s="173">
        <v>50955</v>
      </c>
      <c r="D14" s="173">
        <v>60933</v>
      </c>
      <c r="E14" s="173">
        <v>54078</v>
      </c>
      <c r="F14" s="173">
        <v>62556</v>
      </c>
      <c r="G14" s="173">
        <v>54301</v>
      </c>
      <c r="H14" s="174">
        <v>53141</v>
      </c>
    </row>
    <row r="15" spans="2:8" x14ac:dyDescent="0.2">
      <c r="B15" s="12" t="s">
        <v>192</v>
      </c>
      <c r="C15" s="173">
        <v>233201</v>
      </c>
      <c r="D15" s="173">
        <v>219161</v>
      </c>
      <c r="E15" s="173">
        <v>179749</v>
      </c>
      <c r="F15" s="173">
        <v>188407</v>
      </c>
      <c r="G15" s="173">
        <v>216069</v>
      </c>
      <c r="H15" s="174">
        <v>226850</v>
      </c>
    </row>
    <row r="16" spans="2:8" x14ac:dyDescent="0.2">
      <c r="B16" s="24" t="s">
        <v>124</v>
      </c>
      <c r="C16" s="171">
        <v>136391</v>
      </c>
      <c r="D16" s="171">
        <v>129262</v>
      </c>
      <c r="E16" s="171">
        <v>142527</v>
      </c>
      <c r="F16" s="171">
        <v>84427</v>
      </c>
      <c r="G16" s="171">
        <v>85041</v>
      </c>
      <c r="H16" s="172">
        <v>105220</v>
      </c>
    </row>
    <row r="17" spans="2:8" ht="13.5" thickBot="1" x14ac:dyDescent="0.25">
      <c r="B17" s="8" t="s">
        <v>125</v>
      </c>
      <c r="C17" s="167">
        <v>420547</v>
      </c>
      <c r="D17" s="167">
        <v>409356</v>
      </c>
      <c r="E17" s="167">
        <v>376354</v>
      </c>
      <c r="F17" s="167">
        <v>335390</v>
      </c>
      <c r="G17" s="167">
        <v>355411</v>
      </c>
      <c r="H17" s="168">
        <v>385211</v>
      </c>
    </row>
    <row r="18" spans="2:8" x14ac:dyDescent="0.2">
      <c r="B18" s="14"/>
      <c r="C18" s="173"/>
      <c r="D18" s="173"/>
      <c r="E18" s="173"/>
      <c r="F18" s="173"/>
      <c r="G18" s="173"/>
      <c r="H18" s="174"/>
    </row>
    <row r="19" spans="2:8" x14ac:dyDescent="0.2">
      <c r="B19" s="41" t="s">
        <v>126</v>
      </c>
      <c r="C19" s="181">
        <v>1679784</v>
      </c>
      <c r="D19" s="181">
        <v>1669056</v>
      </c>
      <c r="E19" s="181">
        <v>1628828</v>
      </c>
      <c r="F19" s="181">
        <v>1610281</v>
      </c>
      <c r="G19" s="181">
        <v>1457435</v>
      </c>
      <c r="H19" s="177">
        <v>1476554</v>
      </c>
    </row>
    <row r="20" spans="2:8" x14ac:dyDescent="0.2">
      <c r="B20" s="48"/>
      <c r="C20" s="169"/>
      <c r="D20" s="169"/>
      <c r="E20" s="169"/>
      <c r="F20" s="169"/>
      <c r="G20" s="169"/>
      <c r="H20" s="170"/>
    </row>
    <row r="21" spans="2:8" x14ac:dyDescent="0.2">
      <c r="B21" s="49" t="s">
        <v>193</v>
      </c>
      <c r="C21" s="171"/>
      <c r="D21" s="171"/>
      <c r="E21" s="171"/>
      <c r="F21" s="171"/>
      <c r="G21" s="171"/>
      <c r="H21" s="172"/>
    </row>
    <row r="22" spans="2:8" ht="13.5" thickBot="1" x14ac:dyDescent="0.25">
      <c r="B22" s="8" t="s">
        <v>134</v>
      </c>
      <c r="C22" s="167">
        <v>992268</v>
      </c>
      <c r="D22" s="167">
        <v>988967</v>
      </c>
      <c r="E22" s="167">
        <v>996737</v>
      </c>
      <c r="F22" s="167">
        <v>998346</v>
      </c>
      <c r="G22" s="167">
        <v>843151</v>
      </c>
      <c r="H22" s="168">
        <v>831642</v>
      </c>
    </row>
    <row r="23" spans="2:8" x14ac:dyDescent="0.2">
      <c r="B23" s="14"/>
      <c r="C23" s="173"/>
      <c r="D23" s="173"/>
      <c r="E23" s="173"/>
      <c r="F23" s="173"/>
      <c r="G23" s="173"/>
      <c r="H23" s="174"/>
    </row>
    <row r="24" spans="2:8" x14ac:dyDescent="0.2">
      <c r="B24" s="12" t="s">
        <v>136</v>
      </c>
      <c r="C24" s="173">
        <v>110443</v>
      </c>
      <c r="D24" s="173">
        <v>96688</v>
      </c>
      <c r="E24" s="173">
        <v>97282</v>
      </c>
      <c r="F24" s="173">
        <v>95260</v>
      </c>
      <c r="G24" s="173">
        <v>95821</v>
      </c>
      <c r="H24" s="174">
        <v>93305</v>
      </c>
    </row>
    <row r="25" spans="2:8" x14ac:dyDescent="0.2">
      <c r="B25" s="12" t="s">
        <v>135</v>
      </c>
      <c r="C25" s="173">
        <v>77420</v>
      </c>
      <c r="D25" s="173">
        <v>47503</v>
      </c>
      <c r="E25" s="173">
        <v>9586</v>
      </c>
      <c r="F25" s="173">
        <v>4669</v>
      </c>
      <c r="G25" s="173">
        <v>2752</v>
      </c>
      <c r="H25" s="174">
        <v>2835</v>
      </c>
    </row>
    <row r="26" spans="2:8" x14ac:dyDescent="0.2">
      <c r="B26" s="12" t="s">
        <v>137</v>
      </c>
      <c r="C26" s="173">
        <v>65079</v>
      </c>
      <c r="D26" s="173">
        <v>62100</v>
      </c>
      <c r="E26" s="173">
        <v>90816</v>
      </c>
      <c r="F26" s="173">
        <v>84691</v>
      </c>
      <c r="G26" s="173">
        <v>81137</v>
      </c>
      <c r="H26" s="174">
        <v>90027</v>
      </c>
    </row>
    <row r="27" spans="2:8" x14ac:dyDescent="0.2">
      <c r="B27" s="12" t="s">
        <v>140</v>
      </c>
      <c r="C27" s="173">
        <v>93504</v>
      </c>
      <c r="D27" s="173">
        <v>93581</v>
      </c>
      <c r="E27" s="173">
        <v>76630</v>
      </c>
      <c r="F27" s="173">
        <v>73845</v>
      </c>
      <c r="G27" s="173">
        <v>75288</v>
      </c>
      <c r="H27" s="174">
        <v>64510</v>
      </c>
    </row>
    <row r="28" spans="2:8" x14ac:dyDescent="0.2">
      <c r="B28" s="12" t="s">
        <v>138</v>
      </c>
      <c r="C28" s="173">
        <v>188084</v>
      </c>
      <c r="D28" s="173">
        <v>205548</v>
      </c>
      <c r="E28" s="173">
        <v>204407</v>
      </c>
      <c r="F28" s="173">
        <v>210713</v>
      </c>
      <c r="G28" s="173">
        <v>220118</v>
      </c>
      <c r="H28" s="174">
        <v>240211</v>
      </c>
    </row>
    <row r="29" spans="2:8" x14ac:dyDescent="0.2">
      <c r="B29" s="24" t="s">
        <v>143</v>
      </c>
      <c r="C29" s="171">
        <v>152986</v>
      </c>
      <c r="D29" s="171">
        <v>174669</v>
      </c>
      <c r="E29" s="171">
        <v>153370</v>
      </c>
      <c r="F29" s="171">
        <v>142757</v>
      </c>
      <c r="G29" s="171">
        <v>139168</v>
      </c>
      <c r="H29" s="172">
        <v>154024</v>
      </c>
    </row>
    <row r="30" spans="2:8" ht="13.5" thickBot="1" x14ac:dyDescent="0.25">
      <c r="B30" s="8" t="s">
        <v>194</v>
      </c>
      <c r="C30" s="167">
        <v>687516</v>
      </c>
      <c r="D30" s="167">
        <v>680089</v>
      </c>
      <c r="E30" s="167">
        <v>632091</v>
      </c>
      <c r="F30" s="167">
        <v>611935</v>
      </c>
      <c r="G30" s="167">
        <v>614284</v>
      </c>
      <c r="H30" s="168">
        <v>644912</v>
      </c>
    </row>
    <row r="31" spans="2:8" x14ac:dyDescent="0.2">
      <c r="B31" s="14"/>
      <c r="C31" s="173"/>
      <c r="D31" s="173"/>
      <c r="E31" s="173"/>
      <c r="F31" s="173"/>
      <c r="G31" s="173"/>
      <c r="H31" s="174"/>
    </row>
    <row r="32" spans="2:8" x14ac:dyDescent="0.2">
      <c r="B32" s="41" t="s">
        <v>145</v>
      </c>
      <c r="C32" s="181">
        <v>1679784</v>
      </c>
      <c r="D32" s="181">
        <v>1669056</v>
      </c>
      <c r="E32" s="181">
        <v>1628828</v>
      </c>
      <c r="F32" s="181">
        <v>1610281</v>
      </c>
      <c r="G32" s="181">
        <v>1457435</v>
      </c>
      <c r="H32" s="177">
        <v>1476554</v>
      </c>
    </row>
    <row r="33" spans="2:8" x14ac:dyDescent="0.2">
      <c r="B33" s="184"/>
      <c r="C33" s="166"/>
      <c r="D33" s="166"/>
      <c r="E33" s="166"/>
      <c r="F33" s="166"/>
      <c r="G33" s="166"/>
      <c r="H33" s="174"/>
    </row>
    <row r="34" spans="2:8" x14ac:dyDescent="0.2">
      <c r="B34" s="2" t="s">
        <v>195</v>
      </c>
      <c r="C34" s="182">
        <v>58391</v>
      </c>
      <c r="D34" s="182">
        <v>81262</v>
      </c>
      <c r="E34" s="182">
        <v>132527</v>
      </c>
      <c r="F34" s="182">
        <v>79047</v>
      </c>
      <c r="G34" s="182">
        <v>82041</v>
      </c>
      <c r="H34" s="183">
        <v>102220</v>
      </c>
    </row>
  </sheetData>
  <pageMargins left="0.70866141732283505" right="0.70866141732283505" top="0.74803149606299202" bottom="0.74803149606299202" header="0.31496062992126" footer="0.31496062992126"/>
  <pageSetup paperSize="9" scale="76" orientation="portrait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L24"/>
  <sheetViews>
    <sheetView showGridLines="0" zoomScale="85" zoomScaleNormal="85" zoomScaleSheetLayoutView="70" workbookViewId="0"/>
  </sheetViews>
  <sheetFormatPr defaultRowHeight="12.75" x14ac:dyDescent="0.2"/>
  <cols>
    <col min="2" max="2" width="57" customWidth="1"/>
    <col min="3" max="8" width="10.5703125" customWidth="1"/>
    <col min="9" max="9" width="2.140625" customWidth="1"/>
    <col min="11" max="11" width="2.140625" customWidth="1"/>
  </cols>
  <sheetData>
    <row r="1" spans="2:12" x14ac:dyDescent="0.2">
      <c r="B1" s="166"/>
      <c r="C1" s="166"/>
      <c r="D1" s="166"/>
      <c r="E1" s="166"/>
      <c r="F1" s="166"/>
      <c r="G1" s="166"/>
      <c r="H1" s="166"/>
    </row>
    <row r="2" spans="2:12" ht="20.25" x14ac:dyDescent="0.3">
      <c r="B2" s="10" t="s">
        <v>146</v>
      </c>
      <c r="C2" s="166"/>
      <c r="D2" s="166"/>
      <c r="E2" s="166"/>
      <c r="F2" s="166"/>
      <c r="G2" s="166"/>
      <c r="H2" s="166"/>
    </row>
    <row r="3" spans="2:12" x14ac:dyDescent="0.2">
      <c r="B3" s="9" t="s">
        <v>176</v>
      </c>
      <c r="C3" s="166"/>
      <c r="D3" s="166"/>
      <c r="E3" s="166"/>
      <c r="F3" s="166"/>
      <c r="G3" s="166"/>
      <c r="H3" s="166"/>
    </row>
    <row r="4" spans="2:12" ht="13.5" thickBot="1" x14ac:dyDescent="0.25">
      <c r="B4" s="1"/>
      <c r="C4" s="166"/>
      <c r="D4" s="166"/>
      <c r="E4" s="166"/>
      <c r="F4" s="166"/>
      <c r="G4" s="166"/>
      <c r="H4" s="166"/>
    </row>
    <row r="5" spans="2:12" s="3" customFormat="1" ht="24.75" customHeight="1" thickBot="1" x14ac:dyDescent="0.25">
      <c r="B5" s="55" t="s">
        <v>85</v>
      </c>
      <c r="C5" s="4" t="s">
        <v>177</v>
      </c>
      <c r="D5" s="4" t="s">
        <v>4</v>
      </c>
      <c r="E5" s="4" t="s">
        <v>178</v>
      </c>
      <c r="F5" s="4" t="s">
        <v>179</v>
      </c>
      <c r="G5" s="4" t="s">
        <v>180</v>
      </c>
      <c r="H5" s="5" t="s">
        <v>3</v>
      </c>
      <c r="J5" s="89" t="s">
        <v>6</v>
      </c>
      <c r="L5" s="66" t="s">
        <v>181</v>
      </c>
    </row>
    <row r="6" spans="2:12" x14ac:dyDescent="0.2">
      <c r="B6" s="12" t="s">
        <v>147</v>
      </c>
      <c r="C6" s="29">
        <v>12752</v>
      </c>
      <c r="D6" s="29">
        <v>953</v>
      </c>
      <c r="E6" s="29">
        <v>-498</v>
      </c>
      <c r="F6" s="29">
        <v>-4853</v>
      </c>
      <c r="G6" s="29">
        <v>-159501</v>
      </c>
      <c r="H6" s="174">
        <f>'4. Cons Stat of CF'!E6</f>
        <v>-6008</v>
      </c>
      <c r="J6" s="94">
        <f>'4. Cons Stat of CF'!G6</f>
        <v>-170362</v>
      </c>
      <c r="L6" s="84">
        <v>8894</v>
      </c>
    </row>
    <row r="7" spans="2:12" x14ac:dyDescent="0.2">
      <c r="B7" s="12" t="s">
        <v>196</v>
      </c>
      <c r="C7" s="29">
        <v>-553</v>
      </c>
      <c r="D7" s="29">
        <v>-1960</v>
      </c>
      <c r="E7" s="29">
        <v>2794</v>
      </c>
      <c r="F7" s="29">
        <v>1916</v>
      </c>
      <c r="G7" s="29">
        <v>-1519</v>
      </c>
      <c r="H7" s="174">
        <f>'4. Cons Stat of CF'!E8</f>
        <v>-3315</v>
      </c>
      <c r="J7" s="35">
        <f>'4. Cons Stat of CF'!G8</f>
        <v>-2918</v>
      </c>
      <c r="L7" s="85">
        <v>1235</v>
      </c>
    </row>
    <row r="8" spans="2:12" x14ac:dyDescent="0.2">
      <c r="B8" s="12" t="s">
        <v>58</v>
      </c>
      <c r="C8" s="29">
        <v>30941</v>
      </c>
      <c r="D8" s="29">
        <v>32140</v>
      </c>
      <c r="E8" s="29">
        <v>39052</v>
      </c>
      <c r="F8" s="29">
        <v>32808</v>
      </c>
      <c r="G8" s="29">
        <v>204742</v>
      </c>
      <c r="H8" s="174">
        <f>'4. Cons Stat of CF'!E9</f>
        <v>37177</v>
      </c>
      <c r="J8" s="35">
        <f>'4. Cons Stat of CF'!G9</f>
        <v>274727</v>
      </c>
      <c r="L8" s="85">
        <v>132003</v>
      </c>
    </row>
    <row r="9" spans="2:12" x14ac:dyDescent="0.2">
      <c r="B9" s="12" t="s">
        <v>83</v>
      </c>
      <c r="C9" s="29">
        <v>5792</v>
      </c>
      <c r="D9" s="29">
        <v>-1606</v>
      </c>
      <c r="E9" s="29">
        <v>11008</v>
      </c>
      <c r="F9" s="29">
        <v>-3534</v>
      </c>
      <c r="G9" s="29">
        <v>-334</v>
      </c>
      <c r="H9" s="174">
        <f>'4. Cons Stat of CF'!E10+'4. Cons Stat of CF'!E11</f>
        <v>13821</v>
      </c>
      <c r="J9" s="35">
        <f>'4. Cons Stat of CF'!G10+'4. Cons Stat of CF'!G11</f>
        <v>9953</v>
      </c>
      <c r="L9" s="85">
        <v>12924</v>
      </c>
    </row>
    <row r="10" spans="2:12" ht="14.25" x14ac:dyDescent="0.2">
      <c r="B10" s="24" t="s">
        <v>197</v>
      </c>
      <c r="C10" s="171">
        <v>-14225</v>
      </c>
      <c r="D10" s="32">
        <v>31228</v>
      </c>
      <c r="E10" s="171">
        <v>26568</v>
      </c>
      <c r="F10" s="171">
        <v>-25993</v>
      </c>
      <c r="G10" s="171">
        <v>-11324</v>
      </c>
      <c r="H10" s="172">
        <f>'4. Cons Stat of CF'!E13+'4. Cons Stat of CF'!E14+'4. Cons Stat of CF'!E15</f>
        <v>9704</v>
      </c>
      <c r="J10" s="32">
        <f>'4. Cons Stat of CF'!G13+'4. Cons Stat of CF'!G14+'4. Cons Stat of CF'!G15</f>
        <v>-27613</v>
      </c>
      <c r="L10" s="68">
        <v>3065</v>
      </c>
    </row>
    <row r="11" spans="2:12" ht="13.5" thickBot="1" x14ac:dyDescent="0.25">
      <c r="B11" s="8" t="s">
        <v>155</v>
      </c>
      <c r="C11" s="167">
        <v>34707</v>
      </c>
      <c r="D11" s="33">
        <v>60755</v>
      </c>
      <c r="E11" s="167">
        <v>78924</v>
      </c>
      <c r="F11" s="167">
        <v>344</v>
      </c>
      <c r="G11" s="167">
        <v>32064</v>
      </c>
      <c r="H11" s="168">
        <f>'4. Cons Stat of CF'!E16</f>
        <v>51379</v>
      </c>
      <c r="J11" s="33">
        <f>'4. Cons Stat of CF'!G16</f>
        <v>83787</v>
      </c>
      <c r="L11" s="69">
        <v>158121</v>
      </c>
    </row>
    <row r="12" spans="2:12" x14ac:dyDescent="0.2">
      <c r="B12" s="14"/>
      <c r="C12" s="173"/>
      <c r="D12" s="173"/>
      <c r="E12" s="29"/>
      <c r="F12" s="173"/>
      <c r="G12" s="173"/>
      <c r="H12" s="174"/>
      <c r="J12" s="29"/>
      <c r="L12" s="71"/>
    </row>
    <row r="13" spans="2:12" x14ac:dyDescent="0.2">
      <c r="B13" s="12" t="s">
        <v>156</v>
      </c>
      <c r="C13" s="173">
        <v>44</v>
      </c>
      <c r="D13" s="173">
        <v>42</v>
      </c>
      <c r="E13" s="173">
        <v>57</v>
      </c>
      <c r="F13" s="173">
        <v>107</v>
      </c>
      <c r="G13" s="173">
        <v>44</v>
      </c>
      <c r="H13" s="174">
        <f>'4. Cons Stat of CF'!E18</f>
        <v>48</v>
      </c>
      <c r="J13" s="35">
        <f>'4. Cons Stat of CF'!G18</f>
        <v>199</v>
      </c>
      <c r="L13" s="85">
        <v>185</v>
      </c>
    </row>
    <row r="14" spans="2:12" x14ac:dyDescent="0.2">
      <c r="B14" s="12" t="s">
        <v>157</v>
      </c>
      <c r="C14" s="173">
        <v>-338</v>
      </c>
      <c r="D14" s="173">
        <v>-364</v>
      </c>
      <c r="E14" s="173">
        <v>-261</v>
      </c>
      <c r="F14" s="173">
        <v>-200</v>
      </c>
      <c r="G14" s="173">
        <v>-276</v>
      </c>
      <c r="H14" s="174">
        <f>'4. Cons Stat of CF'!E19</f>
        <v>-214</v>
      </c>
      <c r="J14" s="35">
        <f>'4. Cons Stat of CF'!G19</f>
        <v>-690</v>
      </c>
      <c r="L14" s="85">
        <v>-1227</v>
      </c>
    </row>
    <row r="15" spans="2:12" x14ac:dyDescent="0.2">
      <c r="B15" s="24" t="s">
        <v>198</v>
      </c>
      <c r="C15" s="171">
        <v>-1151</v>
      </c>
      <c r="D15" s="32">
        <v>-6695</v>
      </c>
      <c r="E15" s="171">
        <v>-3046</v>
      </c>
      <c r="F15" s="171">
        <v>-2068</v>
      </c>
      <c r="G15" s="171">
        <v>-3163</v>
      </c>
      <c r="H15" s="172">
        <f>'4. Cons Stat of CF'!E20</f>
        <v>-3082</v>
      </c>
      <c r="J15" s="32">
        <f>'4. Cons Stat of CF'!G20</f>
        <v>-8313</v>
      </c>
      <c r="L15" s="68">
        <v>-12762</v>
      </c>
    </row>
    <row r="16" spans="2:12" ht="13.5" thickBot="1" x14ac:dyDescent="0.25">
      <c r="B16" s="8" t="s">
        <v>159</v>
      </c>
      <c r="C16" s="167">
        <v>33262</v>
      </c>
      <c r="D16" s="33">
        <v>53738</v>
      </c>
      <c r="E16" s="167">
        <v>75674</v>
      </c>
      <c r="F16" s="167">
        <v>-1817</v>
      </c>
      <c r="G16" s="167">
        <v>28669</v>
      </c>
      <c r="H16" s="168">
        <f>'4. Cons Stat of CF'!E21</f>
        <v>48131</v>
      </c>
      <c r="J16" s="33">
        <f>'4. Cons Stat of CF'!G21</f>
        <v>74983</v>
      </c>
      <c r="L16" s="69">
        <v>144317</v>
      </c>
    </row>
    <row r="17" spans="2:12" x14ac:dyDescent="0.2">
      <c r="B17" s="24"/>
      <c r="C17" s="32"/>
      <c r="D17" s="32"/>
      <c r="E17" s="32"/>
      <c r="F17" s="171"/>
      <c r="G17" s="171"/>
      <c r="H17" s="172"/>
      <c r="J17" s="32"/>
      <c r="L17" s="68"/>
    </row>
    <row r="18" spans="2:12" ht="13.5" thickBot="1" x14ac:dyDescent="0.25">
      <c r="B18" s="8" t="s">
        <v>164</v>
      </c>
      <c r="C18" s="167">
        <v>-30156</v>
      </c>
      <c r="D18" s="33">
        <v>-31848</v>
      </c>
      <c r="E18" s="167">
        <v>-26352</v>
      </c>
      <c r="F18" s="167">
        <v>-53110</v>
      </c>
      <c r="G18" s="167">
        <v>-33414</v>
      </c>
      <c r="H18" s="168">
        <f>'4. Cons Stat of CF'!E27</f>
        <v>-28664</v>
      </c>
      <c r="J18" s="33">
        <f>'4. Cons Stat of CF'!G27</f>
        <v>-115188</v>
      </c>
      <c r="L18" s="69">
        <v>-119726</v>
      </c>
    </row>
    <row r="19" spans="2:12" x14ac:dyDescent="0.2">
      <c r="B19" s="24"/>
      <c r="C19" s="32"/>
      <c r="D19" s="32"/>
      <c r="E19" s="32"/>
      <c r="F19" s="171"/>
      <c r="G19" s="171"/>
      <c r="H19" s="172"/>
      <c r="J19" s="32"/>
      <c r="L19" s="68"/>
    </row>
    <row r="20" spans="2:12" ht="13.5" thickBot="1" x14ac:dyDescent="0.25">
      <c r="B20" s="8" t="s">
        <v>170</v>
      </c>
      <c r="C20" s="167">
        <v>19162</v>
      </c>
      <c r="D20" s="33">
        <v>-28854</v>
      </c>
      <c r="E20" s="167">
        <v>-36884</v>
      </c>
      <c r="F20" s="167">
        <v>-3155</v>
      </c>
      <c r="G20" s="167">
        <v>6304</v>
      </c>
      <c r="H20" s="168">
        <f>'4. Cons Stat of CF'!E34</f>
        <v>860</v>
      </c>
      <c r="J20" s="33">
        <f>'4. Cons Stat of CF'!G34</f>
        <v>4009</v>
      </c>
      <c r="L20" s="69">
        <v>-29484</v>
      </c>
    </row>
    <row r="21" spans="2:12" x14ac:dyDescent="0.2">
      <c r="B21" s="24"/>
      <c r="C21" s="32"/>
      <c r="D21" s="32"/>
      <c r="E21" s="32"/>
      <c r="F21" s="171"/>
      <c r="G21" s="171"/>
      <c r="H21" s="172"/>
      <c r="J21" s="32"/>
      <c r="L21" s="68"/>
    </row>
    <row r="22" spans="2:12" ht="13.5" thickBot="1" x14ac:dyDescent="0.25">
      <c r="B22" s="8" t="s">
        <v>199</v>
      </c>
      <c r="C22" s="167">
        <v>22268</v>
      </c>
      <c r="D22" s="33">
        <v>-6964</v>
      </c>
      <c r="E22" s="167">
        <v>12438</v>
      </c>
      <c r="F22" s="167">
        <v>-58082</v>
      </c>
      <c r="G22" s="167">
        <v>1559</v>
      </c>
      <c r="H22" s="168">
        <f>'4. Cons Stat of CF'!E36</f>
        <v>20327</v>
      </c>
      <c r="J22" s="33">
        <f>'4. Cons Stat of CF'!G36</f>
        <v>-36196</v>
      </c>
      <c r="L22" s="69">
        <v>-4893</v>
      </c>
    </row>
    <row r="23" spans="2:12" x14ac:dyDescent="0.2">
      <c r="B23" s="184"/>
      <c r="C23" s="166"/>
      <c r="D23" s="166"/>
      <c r="E23" s="166"/>
      <c r="F23" s="166"/>
      <c r="G23" s="166"/>
      <c r="H23" s="166"/>
      <c r="I23" s="166"/>
      <c r="J23" s="166"/>
      <c r="K23" s="166"/>
      <c r="L23" s="166"/>
    </row>
    <row r="24" spans="2:12" ht="14.25" x14ac:dyDescent="0.2">
      <c r="B24" s="2" t="s">
        <v>200</v>
      </c>
      <c r="C24" s="83"/>
      <c r="D24" s="83"/>
      <c r="E24" s="83"/>
      <c r="F24" s="83"/>
      <c r="G24" s="83"/>
      <c r="H24" s="166"/>
      <c r="I24" s="166"/>
      <c r="J24" s="166"/>
      <c r="K24" s="166"/>
      <c r="L24" s="166"/>
    </row>
  </sheetData>
  <pageMargins left="0.70866141732283505" right="0.70866141732283505" top="0.74803149606299202" bottom="0.74803149606299202" header="0.31496062992126" footer="0.31496062992126"/>
  <pageSetup paperSize="9" scale="62" orientation="portrait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D5F83E048E8478E563DD4A1698193" ma:contentTypeVersion="4" ma:contentTypeDescription="Create a new document." ma:contentTypeScope="" ma:versionID="f93d7f906826f1dcdae96acbcd325f79">
  <xsd:schema xmlns:xsd="http://www.w3.org/2001/XMLSchema" xmlns:xs="http://www.w3.org/2001/XMLSchema" xmlns:p="http://schemas.microsoft.com/office/2006/metadata/properties" xmlns:ns2="a011b2f5-17a3-4107-9469-6b8db3b78653" xmlns:ns3="1e77aff3-56fb-459a-8532-f6248deba525" targetNamespace="http://schemas.microsoft.com/office/2006/metadata/properties" ma:root="true" ma:fieldsID="efb0a076a5d1387da7c77004cee8bf02" ns2:_="" ns3:_="">
    <xsd:import namespace="a011b2f5-17a3-4107-9469-6b8db3b78653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1b2f5-17a3-4107-9469-6b8db3b786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C5289-A5D2-47A5-A8EE-7B7D29E1CE81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e77aff3-56fb-459a-8532-f6248deba525"/>
    <ds:schemaRef ds:uri="a011b2f5-17a3-4107-9469-6b8db3b7865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E02F57-8A78-427E-9A28-B46A4668F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1b2f5-17a3-4107-9469-6b8db3b78653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45D6F3-8E9C-4D03-9278-974896EB9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Manager/>
  <Company>Tangelo Software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Bisera Grubesic</dc:creator>
  <cp:keywords/>
  <dc:description/>
  <cp:lastModifiedBy>Bisera Grubesic</cp:lastModifiedBy>
  <cp:revision/>
  <cp:lastPrinted>2017-10-19T18:01:46Z</cp:lastPrinted>
  <dcterms:created xsi:type="dcterms:W3CDTF">2014-01-10T15:24:48Z</dcterms:created>
  <dcterms:modified xsi:type="dcterms:W3CDTF">2017-10-19T18:02:24Z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ExcelTables_WEBSITE_Q3 2015.xlsx</vt:lpwstr>
  </property>
  <property fmtid="{D5CDD505-2E9C-101B-9397-08002B2CF9AE}" pid="3" name="ContentTypeId">
    <vt:lpwstr>0x010100DE7D5F83E048E8478E563DD4A1698193</vt:lpwstr>
  </property>
  <property fmtid="{D5CDD505-2E9C-101B-9397-08002B2CF9AE}" pid="4" name="Order">
    <vt:r8>100</vt:r8>
  </property>
</Properties>
</file>