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89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Sheet'!$B$5:$F$51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(Q)'!$B$5:$H$32</definedName>
    <definedName name="Consolidated_condensed_statement_of_income" localSheetId="6">'6. Balance Sheet (Q)'!$B$5:$H$19</definedName>
    <definedName name="Consolidated_condensed_statements_of_cash_flows" localSheetId="4">'4. Cons Stat of CF'!$B$5:$H$36</definedName>
    <definedName name="Consolidated_condensed_statements_of_cash_flows" localSheetId="7">'7. CF (Q)'!$B$5:$H$22</definedName>
    <definedName name="FX_rate">#REF!</definedName>
    <definedName name="Key_figures" localSheetId="1">'1. Key figures table'!$B$5:$H$20</definedName>
    <definedName name="_xlnm.Print_Area" localSheetId="1">'1. Key figures table'!$B$2:$H$34</definedName>
    <definedName name="_xlnm.Print_Area" localSheetId="2">'2. Cons Stat of Income'!$B$2:$F$36</definedName>
    <definedName name="_xlnm.Print_Area" localSheetId="3">'3. Cons Balance Sheet'!$B$2:$F$52</definedName>
    <definedName name="_xlnm.Print_Area" localSheetId="4">'4. Cons Stat of CF'!$B$2:$H$38</definedName>
    <definedName name="_xlnm.Print_Area" localSheetId="5">'5. Stat of Income (Q)'!$B$2:$L$34</definedName>
    <definedName name="_xlnm.Print_Area" localSheetId="6">'6. Balance Sheet (Q)'!$B$2:$H$35</definedName>
    <definedName name="_xlnm.Print_Area" localSheetId="7">'7. CF (Q)'!$B$2:$L$23</definedName>
    <definedName name="_xlnm.Print_Area" localSheetId="0">Cover!$B$2:$R$44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Sheet'!$B$5:$F$51</definedName>
    <definedName name="Table_1Income" localSheetId="4">'4. Cons Stat of CF'!$B$5:$H$36</definedName>
    <definedName name="Table_1Income" localSheetId="5">'5. Stat of Income (Q)'!$B$5:$H$32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J6" i="11" l="1"/>
  <c r="J7" i="11"/>
  <c r="J8" i="11"/>
  <c r="J10" i="11"/>
  <c r="J11" i="11"/>
  <c r="J12" i="11"/>
  <c r="J13" i="11"/>
  <c r="J14" i="11"/>
  <c r="J16" i="11"/>
  <c r="J18" i="11"/>
  <c r="J19" i="11"/>
  <c r="J20" i="11"/>
  <c r="J21" i="11"/>
  <c r="J23" i="11"/>
  <c r="J24" i="11"/>
  <c r="J27" i="11"/>
  <c r="J28" i="11"/>
  <c r="J31" i="11"/>
  <c r="J32" i="11"/>
  <c r="J6" i="13"/>
  <c r="J7" i="13"/>
  <c r="J8" i="13"/>
  <c r="J9" i="13"/>
  <c r="J10" i="13"/>
  <c r="J11" i="13"/>
  <c r="J13" i="13"/>
  <c r="J14" i="13"/>
  <c r="J15" i="13"/>
  <c r="J16" i="13"/>
  <c r="J18" i="13"/>
  <c r="J20" i="13"/>
  <c r="J22" i="13"/>
  <c r="H33" i="12" l="1"/>
  <c r="H30" i="12"/>
  <c r="H29" i="12"/>
  <c r="H28" i="12"/>
  <c r="H27" i="12"/>
  <c r="H26" i="12"/>
  <c r="H25" i="12"/>
  <c r="H24" i="12"/>
  <c r="H22" i="12"/>
  <c r="H19" i="12"/>
  <c r="H17" i="12"/>
  <c r="H16" i="12"/>
  <c r="H15" i="12"/>
  <c r="H14" i="12"/>
  <c r="H11" i="12"/>
  <c r="H10" i="12"/>
  <c r="H9" i="12"/>
  <c r="H8" i="12"/>
  <c r="H31" i="12" l="1"/>
  <c r="H32" i="11"/>
  <c r="H31" i="11"/>
  <c r="H28" i="11"/>
  <c r="H27" i="11"/>
  <c r="H24" i="11"/>
  <c r="H23" i="11"/>
  <c r="H21" i="11"/>
  <c r="H20" i="11"/>
  <c r="H19" i="11"/>
  <c r="H18" i="11"/>
  <c r="H16" i="11"/>
  <c r="H14" i="11"/>
  <c r="H13" i="11"/>
  <c r="H12" i="11"/>
  <c r="H11" i="11"/>
  <c r="H10" i="11"/>
  <c r="H8" i="11"/>
  <c r="H7" i="11"/>
  <c r="H6" i="11"/>
  <c r="H22" i="13" l="1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<sst xmlns="http://schemas.openxmlformats.org/spreadsheetml/2006/main" count="235" uniqueCount="150">
  <si>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</si>
  <si>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</si>
  <si>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</si>
  <si>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</si>
  <si>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</si>
  <si>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</si>
  <si>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</si>
  <si>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</si>
  <si>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</si>
  <si>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</si>
  <si>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</si>
  <si>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</si>
  <si>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Operating margin</t>
  </si>
  <si>
    <t>Automotive</t>
  </si>
  <si>
    <t>Licensing</t>
  </si>
  <si>
    <t>Diluted EPS</t>
  </si>
  <si>
    <t>Q2 '13</t>
  </si>
  <si>
    <t>Q3 '13</t>
  </si>
  <si>
    <t>Q4 '13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</si>
  <si>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</si>
  <si>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</si>
  <si>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</si>
  <si>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</si>
  <si>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</si>
  <si>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</si>
  <si>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</si>
  <si>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</si>
  <si>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</si>
  <si>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</si>
  <si>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</si>
  <si>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</si>
  <si>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</si>
  <si>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</si>
  <si>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</si>
  <si>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</si>
  <si>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</si>
  <si>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</si>
  <si>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</si>
  <si>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</si>
  <si>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</si>
  <si>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</si>
  <si>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</si>
  <si>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</si>
  <si>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</si>
  <si>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</si>
  <si>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</si>
  <si>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</si>
  <si>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</si>
  <si>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</si>
  <si>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</si>
  <si>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</si>
  <si>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</si>
  <si>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</si>
  <si>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</si>
  <si>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EQUITY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</si>
  <si>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</si>
  <si>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</si>
  <si>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</si>
  <si>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</si>
  <si>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</si>
  <si>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</si>
  <si>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</si>
  <si>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</si>
  <si>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</si>
  <si>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</si>
  <si>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</si>
  <si>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NON-CURRENT LIABILITIES</t>
  </si>
  <si>
    <t>TOTAL NON-CURRENT LIABILITIES</t>
  </si>
  <si>
    <t>CURRENT LIABILITIES</t>
  </si>
  <si>
    <t>Trade payables</t>
  </si>
  <si>
    <t>Tax and social security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</si>
  <si>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</si>
  <si>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</si>
  <si>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</si>
  <si>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</si>
  <si>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</si>
  <si>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</si>
  <si>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</si>
  <si>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</si>
  <si>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</si>
  <si>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</si>
  <si>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</si>
  <si>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Interest paid</t>
  </si>
  <si>
    <t>CASH FLOWS FROM OPERATING ACTIVITIES</t>
  </si>
  <si>
    <t>CASH GENERATED FROM OPERATIONS</t>
  </si>
  <si>
    <t>Investments in intangible assets</t>
  </si>
  <si>
    <t>Investments in property, plant and equipment</t>
  </si>
  <si>
    <t>Dividend received</t>
  </si>
  <si>
    <t>Repayment of borrowings</t>
  </si>
  <si>
    <t>Dividends paid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</si>
  <si>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</si>
  <si>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</si>
  <si>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</si>
  <si>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</si>
  <si>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</si>
  <si>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</si>
  <si>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Other liabilities</t>
  </si>
  <si>
    <t>TOTAL LIABILITIES</t>
  </si>
  <si>
    <t>Other</t>
  </si>
  <si>
    <t>Changes in working capital</t>
  </si>
  <si>
    <r>
      <t xml:space="preserve">DATA PER SHARE </t>
    </r>
    <r>
      <rPr>
        <sz val="10"/>
        <rFont val="Arial"/>
        <family val="2"/>
      </rPr>
      <t xml:space="preserve">(in €) </t>
    </r>
  </si>
  <si>
    <t>EPS - diluted</t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</si>
  <si>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</si>
  <si>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</si>
  <si>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</si>
  <si>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</si>
  <si>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</si>
  <si>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r>
      <t>Adjusted EPS - diluted</t>
    </r>
    <r>
      <rPr>
        <vertAlign val="superscript"/>
        <sz val="10"/>
        <rFont val="Arial"/>
        <family val="2"/>
      </rPr>
      <t>1</t>
    </r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</si>
  <si>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</si>
  <si>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</si>
  <si>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</si>
  <si>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</si>
  <si>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</si>
  <si>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Q1 '14</t>
  </si>
  <si>
    <t>Telematics</t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</si>
  <si>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Change percentages are based on non-rounded figures.</t>
    </r>
  </si>
  <si>
    <r>
      <t>REVENUE</t>
    </r>
    <r>
      <rPr>
        <vertAlign val="superscript"/>
        <sz val="10"/>
        <rFont val="Arial"/>
        <family val="2"/>
      </rPr>
      <t>2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</si>
  <si>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Segment revenue breakdown reflects TomTom’s new reporting structure as announced on 28 March 2014.</t>
    </r>
  </si>
  <si>
    <r>
      <t>y.o.y. change</t>
    </r>
    <r>
      <rPr>
        <b/>
        <vertAlign val="superscript"/>
        <sz val="10"/>
        <rFont val="Arial"/>
        <family val="2"/>
      </rPr>
      <t>3</t>
    </r>
  </si>
  <si>
    <t>Corporate income taxes (paid)/received</t>
  </si>
  <si>
    <t>(€ in millions, unless stated otherwise)</t>
  </si>
  <si>
    <t>Hardware revenue</t>
  </si>
  <si>
    <t>Subscription revenue</t>
  </si>
  <si>
    <t>Total Telematics revenue</t>
  </si>
  <si>
    <t>FY '13</t>
  </si>
  <si>
    <t>WEBFLEET subscriber installed base (#)</t>
  </si>
  <si>
    <t>Monthly ARPU (€)</t>
  </si>
  <si>
    <t>Income tax income/(expense)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</si>
  <si>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</si>
  <si>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</si>
  <si>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Q2 '14</t>
  </si>
  <si>
    <t>Last six quarters</t>
  </si>
  <si>
    <t>(Net debt) / Net cash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</si>
  <si>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are based on non-rounded figures.</t>
    </r>
  </si>
  <si>
    <r>
      <t>y.o.y. change</t>
    </r>
    <r>
      <rPr>
        <b/>
        <vertAlign val="superscript"/>
        <sz val="10"/>
        <rFont val="Arial"/>
        <family val="2"/>
      </rPr>
      <t>1</t>
    </r>
  </si>
  <si>
    <t>Income tax (expense)/income</t>
  </si>
  <si>
    <t>Accruals and other liabilities</t>
  </si>
  <si>
    <t>Cash and cash equivalents at the beginning of period</t>
  </si>
  <si>
    <t>Third quarter 2014 results</t>
  </si>
  <si>
    <t>Q3 '14</t>
  </si>
  <si>
    <t>YTD '14</t>
  </si>
  <si>
    <t>YTD '13</t>
  </si>
  <si>
    <t>Q3 '14
Unaudited</t>
  </si>
  <si>
    <t>Q3 '13
Unaudited</t>
  </si>
  <si>
    <t>30 September 2014
Unaudited</t>
  </si>
  <si>
    <t>YTD '14
Unaudited</t>
  </si>
  <si>
    <t>YTD '13
Unaudited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</si>
  <si>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&amp; gain on a post-tax basis.</t>
    </r>
  </si>
  <si>
    <t>Net increase in cash and cash equivalents</t>
  </si>
  <si>
    <t>31 December 2013
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</si>
</sst>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</numFmts>
  <fonts count="31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139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2" borderId="0" xfId="0" applyFont="1" applyFill="1" applyAlignment="1">
      <alignment horizontal="left" indent="1"/>
    </xf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3" fontId="0" fillId="2" borderId="4" xfId="0" applyNumberFormat="1" applyFont="1" applyFill="1" applyBorder="1" applyAlignment="1">
      <alignment horizontal="righ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3" fontId="0" fillId="3" borderId="3" xfId="0" applyNumberFormat="1" applyFont="1" applyFill="1" applyBorder="1" applyAlignment="1">
      <alignment horizontal="right"/>
    </xf>
    <xf numFmtId="3" fontId="0" fillId="2" borderId="3" xfId="0" applyNumberFormat="1" applyFont="1" applyFill="1" applyBorder="1" applyAlignment="1">
      <alignment horizontal="righ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0" fontId="5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'14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/>
  </sheetViews>
  <sheetFormatPr defaultRowHeight="12.75" x14ac:dyDescent="0.2"/>
  <sheetData>
    <row r="28" spans="3:17" x14ac:dyDescent="0.2">
      <c r="C28" s="17"/>
    </row>
    <row r="29" spans="3:17" ht="12.75" customHeight="1" x14ac:dyDescent="0.2"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  <row r="30" spans="3:17" x14ac:dyDescent="0.2"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</row>
    <row r="31" spans="3:17" x14ac:dyDescent="0.2"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</row>
    <row r="32" spans="3:17" x14ac:dyDescent="0.2"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</row>
    <row r="33" spans="3:17" x14ac:dyDescent="0.2"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</row>
    <row r="34" spans="3:17" x14ac:dyDescent="0.2"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</row>
    <row r="35" spans="3:17" x14ac:dyDescent="0.2"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</row>
    <row r="36" spans="3:17" x14ac:dyDescent="0.2"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</row>
    <row r="37" spans="3:17" x14ac:dyDescent="0.2"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</row>
    <row r="38" spans="3:17" x14ac:dyDescent="0.2"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</row>
    <row r="39" spans="3:17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</row>
    <row r="40" spans="3:17" x14ac:dyDescent="0.2"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</row>
    <row r="41" spans="3:17" x14ac:dyDescent="0.2"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</row>
    <row r="42" spans="3:17" x14ac:dyDescent="0.2"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</row>
    <row r="43" spans="3:17" x14ac:dyDescent="0.2"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U35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21" x14ac:dyDescent="0.2">
      <c r="B1" s="1"/>
      <c r="C1" s="1"/>
      <c r="D1" s="1"/>
      <c r="E1" s="1"/>
    </row>
    <row r="2" spans="2:21" ht="20.25" x14ac:dyDescent="0.3">
      <c r="B2" s="16" t="s">
        <v>32</v>
      </c>
      <c r="C2" s="1"/>
      <c r="D2" s="1"/>
      <c r="E2" s="1"/>
    </row>
    <row r="3" spans="2:21" x14ac:dyDescent="0.2">
      <c r="B3" s="15" t="s">
        <v>138</v>
      </c>
      <c r="C3" s="1"/>
      <c r="D3" s="1"/>
      <c r="E3" s="1"/>
    </row>
    <row r="4" spans="2:21" ht="13.5" thickBot="1" x14ac:dyDescent="0.25">
      <c r="B4" s="2"/>
      <c r="C4" s="1"/>
      <c r="D4" s="1"/>
      <c r="E4" s="1"/>
    </row>
    <row r="5" spans="2:21" ht="30" customHeight="1" thickBot="1" x14ac:dyDescent="0.25">
      <c r="B5" s="77" t="s">
        <v>120</v>
      </c>
      <c r="C5" s="130" t="s">
        <v>139</v>
      </c>
      <c r="D5" s="33" t="s">
        <v>17</v>
      </c>
      <c r="E5" s="33" t="s">
        <v>118</v>
      </c>
      <c r="F5" s="130" t="s">
        <v>140</v>
      </c>
      <c r="G5" s="131" t="s">
        <v>141</v>
      </c>
      <c r="H5" s="33" t="s">
        <v>118</v>
      </c>
    </row>
    <row r="6" spans="2:21" x14ac:dyDescent="0.2">
      <c r="B6" s="20" t="s">
        <v>27</v>
      </c>
      <c r="C6" s="25">
        <v>153</v>
      </c>
      <c r="D6" s="24">
        <v>170</v>
      </c>
      <c r="E6" s="34">
        <v>-0.1</v>
      </c>
      <c r="F6" s="25">
        <v>447</v>
      </c>
      <c r="G6" s="24">
        <v>465</v>
      </c>
      <c r="H6" s="34">
        <v>-0.04</v>
      </c>
    </row>
    <row r="7" spans="2:21" x14ac:dyDescent="0.2">
      <c r="B7" s="20" t="s">
        <v>13</v>
      </c>
      <c r="C7" s="25">
        <v>26</v>
      </c>
      <c r="D7" s="24">
        <v>26</v>
      </c>
      <c r="E7" s="34">
        <v>0.01</v>
      </c>
      <c r="F7" s="25">
        <v>86</v>
      </c>
      <c r="G7" s="24">
        <v>85</v>
      </c>
      <c r="H7" s="34">
        <v>0.01</v>
      </c>
    </row>
    <row r="8" spans="2:21" x14ac:dyDescent="0.2">
      <c r="B8" s="20" t="s">
        <v>14</v>
      </c>
      <c r="C8" s="25">
        <v>27</v>
      </c>
      <c r="D8" s="24">
        <v>27</v>
      </c>
      <c r="E8" s="34">
        <v>0</v>
      </c>
      <c r="F8" s="25">
        <v>80</v>
      </c>
      <c r="G8" s="24">
        <v>85</v>
      </c>
      <c r="H8" s="34">
        <v>-0.06</v>
      </c>
    </row>
    <row r="9" spans="2:21" x14ac:dyDescent="0.2">
      <c r="B9" s="35" t="s">
        <v>114</v>
      </c>
      <c r="C9" s="19">
        <v>28</v>
      </c>
      <c r="D9" s="18">
        <v>21</v>
      </c>
      <c r="E9" s="21">
        <v>0.34</v>
      </c>
      <c r="F9" s="19">
        <v>79</v>
      </c>
      <c r="G9" s="18">
        <v>60</v>
      </c>
      <c r="H9" s="21">
        <v>0.31</v>
      </c>
    </row>
    <row r="10" spans="2:21" ht="15" thickBot="1" x14ac:dyDescent="0.25">
      <c r="B10" s="38" t="s">
        <v>116</v>
      </c>
      <c r="C10" s="70">
        <v>235</v>
      </c>
      <c r="D10" s="71">
        <v>244</v>
      </c>
      <c r="E10" s="72">
        <v>-0.04</v>
      </c>
      <c r="F10" s="70">
        <v>692</v>
      </c>
      <c r="G10" s="71">
        <v>696</v>
      </c>
      <c r="H10" s="72">
        <v>-0.01</v>
      </c>
    </row>
    <row r="11" spans="2:21" x14ac:dyDescent="0.2">
      <c r="B11" s="37" t="s">
        <v>1</v>
      </c>
      <c r="C11" s="27">
        <v>133</v>
      </c>
      <c r="D11" s="26">
        <v>137</v>
      </c>
      <c r="E11" s="73">
        <v>-0.03</v>
      </c>
      <c r="F11" s="27">
        <v>390</v>
      </c>
      <c r="G11" s="26">
        <v>378</v>
      </c>
      <c r="H11" s="73">
        <v>0.03</v>
      </c>
    </row>
    <row r="12" spans="2:21" s="78" customFormat="1" x14ac:dyDescent="0.2">
      <c r="B12" s="82" t="s">
        <v>11</v>
      </c>
      <c r="C12" s="84">
        <v>0.56999999999999995</v>
      </c>
      <c r="D12" s="83">
        <v>0.56000000000000005</v>
      </c>
      <c r="E12" s="83"/>
      <c r="F12" s="84">
        <v>0.56000000000000005</v>
      </c>
      <c r="G12" s="83">
        <v>0.54</v>
      </c>
      <c r="H12" s="83"/>
      <c r="K12"/>
      <c r="L12"/>
      <c r="M12"/>
      <c r="N12"/>
      <c r="O12"/>
      <c r="P12"/>
      <c r="Q12"/>
      <c r="R12"/>
      <c r="S12"/>
      <c r="T12"/>
      <c r="U12"/>
    </row>
    <row r="13" spans="2:21" x14ac:dyDescent="0.2">
      <c r="B13" s="37" t="s">
        <v>28</v>
      </c>
      <c r="C13" s="27">
        <v>41</v>
      </c>
      <c r="D13" s="26">
        <v>41</v>
      </c>
      <c r="E13" s="73">
        <v>0</v>
      </c>
      <c r="F13" s="27">
        <v>108</v>
      </c>
      <c r="G13" s="26">
        <v>110</v>
      </c>
      <c r="H13" s="73">
        <v>-0.02</v>
      </c>
    </row>
    <row r="14" spans="2:21" s="78" customFormat="1" x14ac:dyDescent="0.2">
      <c r="B14" s="82" t="s">
        <v>29</v>
      </c>
      <c r="C14" s="84">
        <v>0.17</v>
      </c>
      <c r="D14" s="83">
        <v>0.17</v>
      </c>
      <c r="E14" s="83"/>
      <c r="F14" s="84">
        <v>0.16</v>
      </c>
      <c r="G14" s="83">
        <v>0.16</v>
      </c>
      <c r="H14" s="83"/>
      <c r="K14"/>
      <c r="L14"/>
      <c r="M14"/>
      <c r="N14"/>
      <c r="O14"/>
      <c r="P14"/>
      <c r="Q14"/>
      <c r="R14"/>
      <c r="S14"/>
      <c r="T14"/>
      <c r="U14"/>
    </row>
    <row r="15" spans="2:21" x14ac:dyDescent="0.2">
      <c r="B15" s="37" t="s">
        <v>31</v>
      </c>
      <c r="C15" s="27">
        <v>8</v>
      </c>
      <c r="D15" s="26">
        <v>14</v>
      </c>
      <c r="E15" s="73">
        <v>-0.42</v>
      </c>
      <c r="F15" s="27">
        <v>20</v>
      </c>
      <c r="G15" s="26">
        <v>21</v>
      </c>
      <c r="H15" s="73">
        <v>-0.08</v>
      </c>
    </row>
    <row r="16" spans="2:21" s="78" customFormat="1" x14ac:dyDescent="0.2">
      <c r="B16" s="82" t="s">
        <v>30</v>
      </c>
      <c r="C16" s="84">
        <v>0.03</v>
      </c>
      <c r="D16" s="83">
        <v>0.06</v>
      </c>
      <c r="E16" s="83"/>
      <c r="F16" s="84">
        <v>0.03</v>
      </c>
      <c r="G16" s="83">
        <v>0.03</v>
      </c>
      <c r="H16" s="83"/>
      <c r="K16"/>
      <c r="L16"/>
      <c r="M16"/>
      <c r="N16"/>
      <c r="O16"/>
      <c r="P16"/>
      <c r="Q16"/>
      <c r="R16"/>
      <c r="S16"/>
      <c r="T16"/>
      <c r="U16"/>
    </row>
    <row r="17" spans="2:9" ht="13.5" thickBot="1" x14ac:dyDescent="0.25">
      <c r="B17" s="37" t="s">
        <v>9</v>
      </c>
      <c r="C17" s="27">
        <v>6</v>
      </c>
      <c r="D17" s="26">
        <v>11</v>
      </c>
      <c r="E17" s="73">
        <v>-0.49</v>
      </c>
      <c r="F17" s="27">
        <v>22</v>
      </c>
      <c r="G17" s="26">
        <v>17</v>
      </c>
      <c r="H17" s="73">
        <v>0.32</v>
      </c>
    </row>
    <row r="18" spans="2:9" x14ac:dyDescent="0.2">
      <c r="B18" s="74" t="s">
        <v>100</v>
      </c>
      <c r="C18" s="75"/>
      <c r="D18" s="76"/>
      <c r="E18" s="76"/>
      <c r="F18" s="75"/>
      <c r="G18" s="76"/>
      <c r="H18" s="76"/>
    </row>
    <row r="19" spans="2:9" x14ac:dyDescent="0.2">
      <c r="B19" s="37" t="s">
        <v>101</v>
      </c>
      <c r="C19" s="86">
        <v>0.03</v>
      </c>
      <c r="D19" s="85">
        <v>0.05</v>
      </c>
      <c r="E19" s="39">
        <v>-0.49</v>
      </c>
      <c r="F19" s="86">
        <v>0.1</v>
      </c>
      <c r="G19" s="85">
        <v>7.0000000000000007E-2</v>
      </c>
      <c r="H19" s="39">
        <v>0.35</v>
      </c>
    </row>
    <row r="20" spans="2:9" ht="15" thickBot="1" x14ac:dyDescent="0.25">
      <c r="B20" s="38" t="s">
        <v>107</v>
      </c>
      <c r="C20" s="87">
        <v>7.0000000000000007E-2</v>
      </c>
      <c r="D20" s="88">
        <v>0.1</v>
      </c>
      <c r="E20" s="40">
        <v>-0.32</v>
      </c>
      <c r="F20" s="87">
        <v>0.23</v>
      </c>
      <c r="G20" s="88">
        <v>0.2</v>
      </c>
      <c r="H20" s="40">
        <v>0.13</v>
      </c>
      <c r="I20" s="111"/>
    </row>
    <row r="22" spans="2:9" ht="14.25" x14ac:dyDescent="0.2">
      <c r="B22" s="3" t="s">
        <v>147</v>
      </c>
    </row>
    <row r="23" spans="2:9" ht="14.25" customHeight="1" x14ac:dyDescent="0.2">
      <c r="B23" s="115" t="s">
        <v>117</v>
      </c>
      <c r="C23" s="115"/>
      <c r="D23" s="115"/>
      <c r="E23" s="115"/>
    </row>
    <row r="24" spans="2:9" ht="14.25" x14ac:dyDescent="0.2">
      <c r="B24" s="3" t="s">
        <v>115</v>
      </c>
    </row>
    <row r="26" spans="2:9" ht="13.5" thickBot="1" x14ac:dyDescent="0.25">
      <c r="B26" s="110" t="s">
        <v>114</v>
      </c>
    </row>
    <row r="27" spans="2:9" ht="30" customHeight="1" thickBot="1" x14ac:dyDescent="0.25">
      <c r="B27" s="89" t="s">
        <v>120</v>
      </c>
      <c r="C27" s="130" t="s">
        <v>139</v>
      </c>
      <c r="D27" s="33" t="s">
        <v>17</v>
      </c>
      <c r="E27" s="33" t="s">
        <v>134</v>
      </c>
      <c r="F27" s="130" t="s">
        <v>140</v>
      </c>
      <c r="G27" s="131" t="s">
        <v>141</v>
      </c>
      <c r="H27" s="33" t="s">
        <v>134</v>
      </c>
    </row>
    <row r="28" spans="2:9" x14ac:dyDescent="0.2">
      <c r="B28" s="20" t="s">
        <v>121</v>
      </c>
      <c r="C28" s="104">
        <v>8.8000000000000007</v>
      </c>
      <c r="D28" s="105">
        <v>6.4</v>
      </c>
      <c r="E28" s="34">
        <v>0.39</v>
      </c>
      <c r="F28" s="104">
        <v>24.2</v>
      </c>
      <c r="G28" s="105">
        <v>19.5</v>
      </c>
      <c r="H28" s="34">
        <v>0.24</v>
      </c>
    </row>
    <row r="29" spans="2:9" x14ac:dyDescent="0.2">
      <c r="B29" s="35" t="s">
        <v>122</v>
      </c>
      <c r="C29" s="106">
        <v>19.600000000000001</v>
      </c>
      <c r="D29" s="107">
        <v>14.8</v>
      </c>
      <c r="E29" s="21">
        <v>0.32</v>
      </c>
      <c r="F29" s="106">
        <v>55</v>
      </c>
      <c r="G29" s="107">
        <v>41</v>
      </c>
      <c r="H29" s="21">
        <v>0.34</v>
      </c>
    </row>
    <row r="30" spans="2:9" ht="13.5" thickBot="1" x14ac:dyDescent="0.25">
      <c r="B30" s="38" t="s">
        <v>123</v>
      </c>
      <c r="C30" s="108">
        <v>28.4</v>
      </c>
      <c r="D30" s="109">
        <v>21.2</v>
      </c>
      <c r="E30" s="72">
        <v>0.34</v>
      </c>
      <c r="F30" s="108">
        <v>79.2</v>
      </c>
      <c r="G30" s="109">
        <v>60.5</v>
      </c>
      <c r="H30" s="72">
        <v>0.31</v>
      </c>
    </row>
    <row r="31" spans="2:9" x14ac:dyDescent="0.2">
      <c r="C31" s="126"/>
      <c r="F31" s="126"/>
    </row>
    <row r="32" spans="2:9" x14ac:dyDescent="0.2">
      <c r="B32" s="20" t="s">
        <v>126</v>
      </c>
      <c r="C32" s="29">
        <v>16</v>
      </c>
      <c r="D32" s="28">
        <v>16.7</v>
      </c>
      <c r="E32" s="34">
        <v>-0.04</v>
      </c>
      <c r="F32" s="29"/>
      <c r="G32" s="28"/>
      <c r="H32" s="34"/>
    </row>
    <row r="33" spans="2:8" ht="13.5" thickBot="1" x14ac:dyDescent="0.25">
      <c r="B33" s="38" t="s">
        <v>125</v>
      </c>
      <c r="C33" s="27">
        <v>414000</v>
      </c>
      <c r="D33" s="26">
        <v>310000</v>
      </c>
      <c r="E33" s="40">
        <v>0.34</v>
      </c>
      <c r="F33" s="27"/>
      <c r="G33" s="26"/>
      <c r="H33" s="40"/>
    </row>
    <row r="34" spans="2:8" ht="14.25" customHeight="1" x14ac:dyDescent="0.2">
      <c r="B34" s="137" t="s">
        <v>133</v>
      </c>
      <c r="C34" s="137"/>
      <c r="D34" s="137"/>
      <c r="E34" s="137"/>
      <c r="F34" s="117"/>
      <c r="G34" s="117"/>
    </row>
    <row r="35" spans="2:8" x14ac:dyDescent="0.2">
      <c r="B35" s="138"/>
      <c r="C35" s="138"/>
      <c r="D35" s="138"/>
      <c r="E35" s="138"/>
      <c r="F35" s="118"/>
      <c r="G35" s="118"/>
    </row>
  </sheetData>
  <mergeCells count="1">
    <mergeCell ref="B34:E35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36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15" x14ac:dyDescent="0.2">
      <c r="B1" s="1"/>
      <c r="C1" s="1"/>
      <c r="D1" s="1"/>
      <c r="E1" s="1"/>
      <c r="F1" s="1"/>
    </row>
    <row r="2" spans="2:15" ht="20.25" x14ac:dyDescent="0.3">
      <c r="B2" s="16" t="s">
        <v>33</v>
      </c>
      <c r="C2" s="1"/>
      <c r="D2" s="1"/>
      <c r="E2" s="1"/>
      <c r="F2" s="1"/>
    </row>
    <row r="3" spans="2:15" x14ac:dyDescent="0.2">
      <c r="B3" s="15" t="s">
        <v>138</v>
      </c>
      <c r="C3" s="1"/>
      <c r="D3" s="1"/>
      <c r="E3" s="1"/>
      <c r="F3" s="1"/>
    </row>
    <row r="4" spans="2:15" ht="13.5" thickBot="1" x14ac:dyDescent="0.25">
      <c r="B4" s="2"/>
      <c r="C4" s="1"/>
      <c r="D4" s="1"/>
      <c r="E4" s="1"/>
      <c r="F4" s="1"/>
    </row>
    <row r="5" spans="2:15" s="5" customFormat="1" ht="30" customHeight="1" thickBot="1" x14ac:dyDescent="0.25">
      <c r="B5" s="77" t="s">
        <v>0</v>
      </c>
      <c r="C5" s="130" t="s">
        <v>142</v>
      </c>
      <c r="D5" s="33" t="s">
        <v>143</v>
      </c>
      <c r="E5" s="130" t="s">
        <v>145</v>
      </c>
      <c r="F5" s="131" t="s">
        <v>146</v>
      </c>
      <c r="G5"/>
      <c r="I5"/>
      <c r="J5"/>
      <c r="K5"/>
      <c r="L5"/>
      <c r="M5"/>
      <c r="N5"/>
      <c r="O5"/>
    </row>
    <row r="6" spans="2:15" x14ac:dyDescent="0.2">
      <c r="B6" s="42" t="s">
        <v>20</v>
      </c>
      <c r="C6" s="44">
        <v>234564</v>
      </c>
      <c r="D6" s="43">
        <v>244056</v>
      </c>
      <c r="E6" s="44">
        <v>691893</v>
      </c>
      <c r="F6" s="45">
        <v>695889</v>
      </c>
    </row>
    <row r="7" spans="2:15" x14ac:dyDescent="0.2">
      <c r="B7" s="35" t="s">
        <v>108</v>
      </c>
      <c r="C7" s="19">
        <v>101271</v>
      </c>
      <c r="D7" s="18">
        <v>106573</v>
      </c>
      <c r="E7" s="19">
        <v>301449</v>
      </c>
      <c r="F7" s="46">
        <v>318081</v>
      </c>
    </row>
    <row r="8" spans="2:15" ht="13.5" thickBot="1" x14ac:dyDescent="0.25">
      <c r="B8" s="10" t="s">
        <v>1</v>
      </c>
      <c r="C8" s="12">
        <v>133293</v>
      </c>
      <c r="D8" s="11">
        <v>137483</v>
      </c>
      <c r="E8" s="12">
        <v>390444</v>
      </c>
      <c r="F8" s="47">
        <v>377808</v>
      </c>
    </row>
    <row r="9" spans="2:15" x14ac:dyDescent="0.2">
      <c r="B9" s="23"/>
      <c r="C9" s="25"/>
      <c r="D9" s="24"/>
      <c r="E9" s="25"/>
      <c r="F9" s="41"/>
    </row>
    <row r="10" spans="2:15" x14ac:dyDescent="0.2">
      <c r="B10" s="20" t="s">
        <v>2</v>
      </c>
      <c r="C10" s="25">
        <v>39052</v>
      </c>
      <c r="D10" s="24">
        <v>41118</v>
      </c>
      <c r="E10" s="25">
        <v>128456</v>
      </c>
      <c r="F10" s="41">
        <v>124500</v>
      </c>
    </row>
    <row r="11" spans="2:15" x14ac:dyDescent="0.2">
      <c r="B11" s="20" t="s">
        <v>3</v>
      </c>
      <c r="C11" s="25">
        <v>26227</v>
      </c>
      <c r="D11" s="24">
        <v>20962</v>
      </c>
      <c r="E11" s="25">
        <v>68522</v>
      </c>
      <c r="F11" s="41">
        <v>59262</v>
      </c>
    </row>
    <row r="12" spans="2:15" x14ac:dyDescent="0.2">
      <c r="B12" s="20" t="s">
        <v>4</v>
      </c>
      <c r="C12" s="25">
        <v>18993</v>
      </c>
      <c r="D12" s="24">
        <v>12825</v>
      </c>
      <c r="E12" s="25">
        <v>49790</v>
      </c>
      <c r="F12" s="41">
        <v>34821</v>
      </c>
    </row>
    <row r="13" spans="2:15" x14ac:dyDescent="0.2">
      <c r="B13" s="35" t="s">
        <v>5</v>
      </c>
      <c r="C13" s="19">
        <v>41178</v>
      </c>
      <c r="D13" s="18">
        <v>48963</v>
      </c>
      <c r="E13" s="19">
        <v>124090</v>
      </c>
      <c r="F13" s="18">
        <v>137915</v>
      </c>
    </row>
    <row r="14" spans="2:15" x14ac:dyDescent="0.2">
      <c r="B14" s="9" t="s">
        <v>6</v>
      </c>
      <c r="C14" s="14">
        <v>125450</v>
      </c>
      <c r="D14" s="13">
        <v>123868</v>
      </c>
      <c r="E14" s="14">
        <v>370858</v>
      </c>
      <c r="F14" s="13">
        <v>356498</v>
      </c>
    </row>
    <row r="15" spans="2:15" x14ac:dyDescent="0.2">
      <c r="B15" s="35"/>
      <c r="C15" s="19"/>
      <c r="D15" s="18"/>
      <c r="E15" s="19"/>
      <c r="F15" s="46"/>
    </row>
    <row r="16" spans="2:15" ht="13.5" thickBot="1" x14ac:dyDescent="0.25">
      <c r="B16" s="10" t="s">
        <v>7</v>
      </c>
      <c r="C16" s="12">
        <v>7843</v>
      </c>
      <c r="D16" s="11">
        <v>13615</v>
      </c>
      <c r="E16" s="12">
        <v>19586</v>
      </c>
      <c r="F16" s="47">
        <v>21310</v>
      </c>
    </row>
    <row r="17" spans="2:6" x14ac:dyDescent="0.2">
      <c r="B17" s="23"/>
      <c r="C17" s="25"/>
      <c r="D17" s="24"/>
      <c r="E17" s="25"/>
      <c r="F17" s="41"/>
    </row>
    <row r="18" spans="2:6" x14ac:dyDescent="0.2">
      <c r="B18" s="20" t="s">
        <v>21</v>
      </c>
      <c r="C18" s="25">
        <v>-1017</v>
      </c>
      <c r="D18" s="24">
        <v>-765</v>
      </c>
      <c r="E18" s="25">
        <v>-2027</v>
      </c>
      <c r="F18" s="41">
        <v>-2145</v>
      </c>
    </row>
    <row r="19" spans="2:6" x14ac:dyDescent="0.2">
      <c r="B19" s="20" t="s">
        <v>22</v>
      </c>
      <c r="C19" s="25">
        <v>-657</v>
      </c>
      <c r="D19" s="24">
        <v>358</v>
      </c>
      <c r="E19" s="25">
        <v>-2139</v>
      </c>
      <c r="F19" s="41">
        <v>-1936</v>
      </c>
    </row>
    <row r="20" spans="2:6" x14ac:dyDescent="0.2">
      <c r="B20" s="35" t="s">
        <v>23</v>
      </c>
      <c r="C20" s="19">
        <v>232</v>
      </c>
      <c r="D20" s="18">
        <v>166</v>
      </c>
      <c r="E20" s="19">
        <v>294</v>
      </c>
      <c r="F20" s="46">
        <v>2979</v>
      </c>
    </row>
    <row r="21" spans="2:6" ht="13.5" thickBot="1" x14ac:dyDescent="0.25">
      <c r="B21" s="10" t="s">
        <v>8</v>
      </c>
      <c r="C21" s="12">
        <v>6401</v>
      </c>
      <c r="D21" s="11">
        <v>13374</v>
      </c>
      <c r="E21" s="12">
        <v>15714</v>
      </c>
      <c r="F21" s="47">
        <v>20208</v>
      </c>
    </row>
    <row r="22" spans="2:6" x14ac:dyDescent="0.2">
      <c r="B22" s="23"/>
      <c r="C22" s="25"/>
      <c r="D22" s="24"/>
      <c r="E22" s="25"/>
      <c r="F22" s="41"/>
    </row>
    <row r="23" spans="2:6" x14ac:dyDescent="0.2">
      <c r="B23" s="129" t="s">
        <v>135</v>
      </c>
      <c r="C23" s="19">
        <v>-619</v>
      </c>
      <c r="D23" s="18">
        <v>-2009</v>
      </c>
      <c r="E23" s="19">
        <v>6475</v>
      </c>
      <c r="F23" s="46">
        <v>-3373</v>
      </c>
    </row>
    <row r="24" spans="2:6" ht="13.5" thickBot="1" x14ac:dyDescent="0.25">
      <c r="B24" s="10" t="s">
        <v>9</v>
      </c>
      <c r="C24" s="12">
        <v>5782</v>
      </c>
      <c r="D24" s="11">
        <v>11365</v>
      </c>
      <c r="E24" s="12">
        <v>22189</v>
      </c>
      <c r="F24" s="47">
        <v>16835</v>
      </c>
    </row>
    <row r="25" spans="2:6" x14ac:dyDescent="0.2">
      <c r="B25" s="20" t="s">
        <v>24</v>
      </c>
      <c r="C25" s="25"/>
      <c r="D25" s="24"/>
      <c r="E25" s="25"/>
      <c r="F25" s="41"/>
    </row>
    <row r="26" spans="2:6" x14ac:dyDescent="0.2">
      <c r="B26" s="32" t="s">
        <v>26</v>
      </c>
      <c r="C26" s="25">
        <v>5741</v>
      </c>
      <c r="D26" s="24">
        <v>11248</v>
      </c>
      <c r="E26" s="25">
        <v>22085</v>
      </c>
      <c r="F26" s="41">
        <v>16281</v>
      </c>
    </row>
    <row r="27" spans="2:6" x14ac:dyDescent="0.2">
      <c r="B27" s="35" t="s">
        <v>25</v>
      </c>
      <c r="C27" s="19">
        <v>41</v>
      </c>
      <c r="D27" s="18">
        <v>117</v>
      </c>
      <c r="E27" s="19">
        <v>104</v>
      </c>
      <c r="F27" s="46">
        <v>554</v>
      </c>
    </row>
    <row r="28" spans="2:6" ht="13.5" thickBot="1" x14ac:dyDescent="0.25">
      <c r="B28" s="10" t="s">
        <v>9</v>
      </c>
      <c r="C28" s="12">
        <v>5782</v>
      </c>
      <c r="D28" s="11">
        <v>11365</v>
      </c>
      <c r="E28" s="12">
        <v>22189</v>
      </c>
      <c r="F28" s="47">
        <v>16835</v>
      </c>
    </row>
    <row r="29" spans="2:6" x14ac:dyDescent="0.2">
      <c r="B29" s="23"/>
      <c r="C29" s="25"/>
      <c r="D29" s="24"/>
      <c r="E29" s="25"/>
      <c r="F29" s="41"/>
    </row>
    <row r="30" spans="2:6" x14ac:dyDescent="0.2">
      <c r="B30" s="54" t="s">
        <v>34</v>
      </c>
      <c r="C30" s="27">
        <v>222740</v>
      </c>
      <c r="D30" s="26">
        <v>221940</v>
      </c>
      <c r="E30" s="27">
        <v>222207</v>
      </c>
      <c r="F30" s="49">
        <v>221913</v>
      </c>
    </row>
    <row r="31" spans="2:6" x14ac:dyDescent="0.2">
      <c r="B31" s="54" t="s">
        <v>35</v>
      </c>
      <c r="C31" s="27">
        <v>225914</v>
      </c>
      <c r="D31" s="26">
        <v>223871</v>
      </c>
      <c r="E31" s="27">
        <v>224361</v>
      </c>
      <c r="F31" s="49">
        <v>222751</v>
      </c>
    </row>
    <row r="32" spans="2:6" x14ac:dyDescent="0.2">
      <c r="B32" s="52"/>
      <c r="C32" s="27"/>
      <c r="D32" s="26"/>
      <c r="E32" s="27"/>
      <c r="F32" s="49"/>
    </row>
    <row r="33" spans="2:6" x14ac:dyDescent="0.2">
      <c r="B33" s="9" t="s">
        <v>109</v>
      </c>
      <c r="C33" s="27"/>
      <c r="D33" s="26"/>
      <c r="E33" s="27"/>
      <c r="F33" s="49"/>
    </row>
    <row r="34" spans="2:6" x14ac:dyDescent="0.2">
      <c r="B34" s="55" t="s">
        <v>103</v>
      </c>
      <c r="C34" s="29">
        <v>0.03</v>
      </c>
      <c r="D34" s="28">
        <v>0.05</v>
      </c>
      <c r="E34" s="29">
        <v>0.1</v>
      </c>
      <c r="F34" s="120">
        <v>7.0000000000000007E-2</v>
      </c>
    </row>
    <row r="35" spans="2:6" ht="13.5" thickBot="1" x14ac:dyDescent="0.25">
      <c r="B35" s="56" t="s">
        <v>104</v>
      </c>
      <c r="C35" s="31">
        <v>0.03</v>
      </c>
      <c r="D35" s="30">
        <v>0.05</v>
      </c>
      <c r="E35" s="31">
        <v>0.1</v>
      </c>
      <c r="F35" s="121">
        <v>7.0000000000000007E-2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57"/>
  <sheetViews>
    <sheetView showGridLines="0" zoomScale="70" zoomScaleNormal="70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16" x14ac:dyDescent="0.2">
      <c r="B1" s="1"/>
      <c r="C1" s="1"/>
      <c r="D1" s="1"/>
      <c r="E1" s="1"/>
      <c r="F1" s="1"/>
    </row>
    <row r="2" spans="2:16" ht="20.25" x14ac:dyDescent="0.3">
      <c r="B2" s="16" t="s">
        <v>36</v>
      </c>
      <c r="C2" s="16"/>
      <c r="D2" s="16"/>
      <c r="E2" s="1"/>
      <c r="F2" s="1"/>
    </row>
    <row r="3" spans="2:16" x14ac:dyDescent="0.2">
      <c r="B3" s="15" t="s">
        <v>138</v>
      </c>
      <c r="C3" s="15"/>
      <c r="D3" s="15"/>
      <c r="E3" s="1"/>
      <c r="F3" s="1"/>
    </row>
    <row r="4" spans="2:16" ht="13.5" thickBot="1" x14ac:dyDescent="0.25">
      <c r="B4" s="2"/>
      <c r="C4" s="2"/>
      <c r="D4" s="2"/>
      <c r="E4" s="1"/>
      <c r="F4" s="1"/>
    </row>
    <row r="5" spans="2:16" s="5" customFormat="1" ht="30" customHeight="1" thickBot="1" x14ac:dyDescent="0.25">
      <c r="B5" s="77" t="s">
        <v>0</v>
      </c>
      <c r="C5" s="77"/>
      <c r="D5" s="77"/>
      <c r="E5" s="132" t="s">
        <v>144</v>
      </c>
      <c r="F5" s="133" t="s">
        <v>149</v>
      </c>
    </row>
    <row r="6" spans="2:16" x14ac:dyDescent="0.2">
      <c r="B6" s="42" t="s">
        <v>37</v>
      </c>
      <c r="C6" s="42"/>
      <c r="D6" s="42"/>
      <c r="E6" s="44"/>
      <c r="F6" s="45"/>
      <c r="J6" s="5"/>
      <c r="K6" s="5"/>
      <c r="L6" s="5"/>
      <c r="M6" s="5"/>
      <c r="N6" s="5"/>
      <c r="O6" s="5"/>
      <c r="P6" s="5"/>
    </row>
    <row r="7" spans="2:16" x14ac:dyDescent="0.2">
      <c r="B7" s="9" t="s">
        <v>38</v>
      </c>
      <c r="C7" s="9"/>
      <c r="D7" s="9"/>
      <c r="E7" s="14"/>
      <c r="F7" s="48"/>
      <c r="J7" s="5"/>
      <c r="K7" s="5"/>
      <c r="L7" s="5"/>
      <c r="M7" s="5"/>
      <c r="N7" s="5"/>
      <c r="O7" s="5"/>
      <c r="P7" s="5"/>
    </row>
    <row r="8" spans="2:16" x14ac:dyDescent="0.2">
      <c r="B8" s="20" t="s">
        <v>39</v>
      </c>
      <c r="C8" s="20"/>
      <c r="D8" s="20"/>
      <c r="E8" s="25">
        <v>381569</v>
      </c>
      <c r="F8" s="41">
        <v>381569</v>
      </c>
      <c r="J8" s="5"/>
      <c r="K8" s="5"/>
      <c r="L8" s="5"/>
      <c r="M8" s="5"/>
      <c r="N8" s="5"/>
      <c r="O8" s="5"/>
      <c r="P8" s="5"/>
    </row>
    <row r="9" spans="2:16" x14ac:dyDescent="0.2">
      <c r="B9" s="20" t="s">
        <v>40</v>
      </c>
      <c r="C9" s="20"/>
      <c r="D9" s="20"/>
      <c r="E9" s="25">
        <v>786997</v>
      </c>
      <c r="F9" s="41">
        <v>803635</v>
      </c>
      <c r="J9" s="5"/>
      <c r="K9" s="5"/>
      <c r="L9" s="5"/>
      <c r="M9" s="5"/>
      <c r="N9" s="5"/>
      <c r="O9" s="5"/>
      <c r="P9" s="5"/>
    </row>
    <row r="10" spans="2:16" x14ac:dyDescent="0.2">
      <c r="B10" s="20" t="s">
        <v>41</v>
      </c>
      <c r="C10" s="20"/>
      <c r="D10" s="20"/>
      <c r="E10" s="25">
        <v>28561</v>
      </c>
      <c r="F10" s="41">
        <v>25804</v>
      </c>
      <c r="J10" s="5"/>
      <c r="K10" s="5"/>
      <c r="L10" s="5"/>
      <c r="M10" s="5"/>
      <c r="N10" s="5"/>
      <c r="O10" s="5"/>
      <c r="P10" s="5"/>
    </row>
    <row r="11" spans="2:16" x14ac:dyDescent="0.2">
      <c r="B11" s="20" t="s">
        <v>42</v>
      </c>
      <c r="C11" s="20"/>
      <c r="D11" s="20"/>
      <c r="E11" s="25">
        <v>7899</v>
      </c>
      <c r="F11" s="41">
        <v>9681</v>
      </c>
      <c r="J11" s="5"/>
      <c r="K11" s="5"/>
      <c r="L11" s="5"/>
      <c r="M11" s="5"/>
      <c r="N11" s="5"/>
      <c r="O11" s="5"/>
      <c r="P11" s="5"/>
    </row>
    <row r="12" spans="2:16" x14ac:dyDescent="0.2">
      <c r="B12" s="35" t="s">
        <v>43</v>
      </c>
      <c r="C12" s="35"/>
      <c r="D12" s="35"/>
      <c r="E12" s="19">
        <v>3129</v>
      </c>
      <c r="F12" s="18">
        <v>2854</v>
      </c>
      <c r="J12" s="5"/>
      <c r="K12" s="5"/>
      <c r="L12" s="5"/>
      <c r="M12" s="5"/>
      <c r="N12" s="5"/>
      <c r="O12" s="5"/>
      <c r="P12" s="5"/>
    </row>
    <row r="13" spans="2:16" ht="13.5" thickBot="1" x14ac:dyDescent="0.25">
      <c r="B13" s="10" t="s">
        <v>50</v>
      </c>
      <c r="C13" s="10"/>
      <c r="D13" s="10"/>
      <c r="E13" s="12">
        <v>1208155</v>
      </c>
      <c r="F13" s="11">
        <v>1223543</v>
      </c>
      <c r="J13" s="5"/>
      <c r="K13" s="5"/>
      <c r="L13" s="5"/>
      <c r="M13" s="5"/>
      <c r="N13" s="5"/>
      <c r="O13" s="5"/>
      <c r="P13" s="5"/>
    </row>
    <row r="14" spans="2:16" x14ac:dyDescent="0.2">
      <c r="B14" s="23"/>
      <c r="C14" s="23"/>
      <c r="D14" s="23"/>
      <c r="E14" s="25"/>
      <c r="F14" s="41"/>
      <c r="J14" s="5"/>
      <c r="K14" s="5"/>
      <c r="L14" s="5"/>
      <c r="M14" s="5"/>
      <c r="N14" s="5"/>
      <c r="O14" s="5"/>
      <c r="P14" s="5"/>
    </row>
    <row r="15" spans="2:16" x14ac:dyDescent="0.2">
      <c r="B15" s="23" t="s">
        <v>44</v>
      </c>
      <c r="C15" s="23"/>
      <c r="D15" s="23"/>
      <c r="E15" s="25"/>
      <c r="F15" s="41"/>
      <c r="J15" s="5"/>
      <c r="K15" s="5"/>
      <c r="L15" s="5"/>
      <c r="M15" s="5"/>
      <c r="N15" s="5"/>
      <c r="O15" s="5"/>
      <c r="P15" s="5"/>
    </row>
    <row r="16" spans="2:16" x14ac:dyDescent="0.2">
      <c r="B16" s="20" t="s">
        <v>45</v>
      </c>
      <c r="C16" s="20"/>
      <c r="D16" s="20"/>
      <c r="E16" s="25">
        <v>54828</v>
      </c>
      <c r="F16" s="41">
        <v>42260</v>
      </c>
      <c r="J16" s="5"/>
      <c r="K16" s="5"/>
      <c r="L16" s="5"/>
      <c r="M16" s="5"/>
      <c r="N16" s="5"/>
      <c r="O16" s="5"/>
      <c r="P16" s="5"/>
    </row>
    <row r="17" spans="2:16" x14ac:dyDescent="0.2">
      <c r="B17" s="20" t="s">
        <v>46</v>
      </c>
      <c r="C17" s="20"/>
      <c r="D17" s="20"/>
      <c r="E17" s="25">
        <v>141214</v>
      </c>
      <c r="F17" s="41">
        <v>115429</v>
      </c>
      <c r="J17" s="5"/>
      <c r="K17" s="5"/>
      <c r="L17" s="5"/>
      <c r="M17" s="5"/>
      <c r="N17" s="5"/>
      <c r="O17" s="5"/>
      <c r="P17" s="5"/>
    </row>
    <row r="18" spans="2:16" x14ac:dyDescent="0.2">
      <c r="B18" s="20" t="s">
        <v>47</v>
      </c>
      <c r="C18" s="20"/>
      <c r="D18" s="20"/>
      <c r="E18" s="25">
        <v>27148</v>
      </c>
      <c r="F18" s="41">
        <v>38121</v>
      </c>
      <c r="J18" s="5"/>
      <c r="K18" s="5"/>
      <c r="L18" s="5"/>
      <c r="M18" s="5"/>
      <c r="N18" s="5"/>
      <c r="O18" s="5"/>
      <c r="P18" s="5"/>
    </row>
    <row r="19" spans="2:16" x14ac:dyDescent="0.2">
      <c r="B19" s="20" t="s">
        <v>48</v>
      </c>
      <c r="C19" s="20"/>
      <c r="D19" s="20"/>
      <c r="E19" s="25">
        <v>1989</v>
      </c>
      <c r="F19" s="41">
        <v>376</v>
      </c>
      <c r="J19" s="5"/>
      <c r="K19" s="5"/>
      <c r="L19" s="5"/>
      <c r="M19" s="5"/>
      <c r="N19" s="5"/>
      <c r="O19" s="5"/>
      <c r="P19" s="5"/>
    </row>
    <row r="20" spans="2:16" x14ac:dyDescent="0.2">
      <c r="B20" s="35" t="s">
        <v>49</v>
      </c>
      <c r="C20" s="35"/>
      <c r="D20" s="35"/>
      <c r="E20" s="19">
        <v>278621</v>
      </c>
      <c r="F20" s="18">
        <v>257785</v>
      </c>
      <c r="J20" s="5"/>
      <c r="K20" s="5"/>
      <c r="L20" s="5"/>
      <c r="M20" s="5"/>
      <c r="N20" s="5"/>
      <c r="O20" s="5"/>
      <c r="P20" s="5"/>
    </row>
    <row r="21" spans="2:16" ht="13.5" thickBot="1" x14ac:dyDescent="0.25">
      <c r="B21" s="10" t="s">
        <v>51</v>
      </c>
      <c r="C21" s="10"/>
      <c r="D21" s="10"/>
      <c r="E21" s="12">
        <v>503800</v>
      </c>
      <c r="F21" s="11">
        <v>453971</v>
      </c>
      <c r="J21" s="5"/>
      <c r="K21" s="5"/>
      <c r="L21" s="5"/>
      <c r="M21" s="5"/>
      <c r="N21" s="5"/>
      <c r="O21" s="5"/>
      <c r="P21" s="5"/>
    </row>
    <row r="22" spans="2:16" x14ac:dyDescent="0.2">
      <c r="B22" s="23"/>
      <c r="C22" s="23"/>
      <c r="D22" s="23"/>
      <c r="E22" s="25"/>
      <c r="F22" s="41"/>
      <c r="J22" s="5"/>
      <c r="K22" s="5"/>
      <c r="L22" s="5"/>
      <c r="M22" s="5"/>
      <c r="N22" s="5"/>
      <c r="O22" s="5"/>
      <c r="P22" s="5"/>
    </row>
    <row r="23" spans="2:16" x14ac:dyDescent="0.2">
      <c r="B23" s="57" t="s">
        <v>52</v>
      </c>
      <c r="C23" s="57"/>
      <c r="D23" s="57"/>
      <c r="E23" s="50">
        <v>1711955</v>
      </c>
      <c r="F23" s="51">
        <v>1677514</v>
      </c>
      <c r="J23" s="5"/>
      <c r="K23" s="5"/>
      <c r="L23" s="5"/>
      <c r="M23" s="5"/>
      <c r="N23" s="5"/>
      <c r="O23" s="5"/>
      <c r="P23" s="5"/>
    </row>
    <row r="24" spans="2:16" x14ac:dyDescent="0.2">
      <c r="B24" s="23"/>
      <c r="C24" s="23"/>
      <c r="D24" s="23"/>
      <c r="E24" s="25"/>
      <c r="F24" s="41"/>
      <c r="J24" s="5"/>
      <c r="K24" s="5"/>
      <c r="L24" s="5"/>
      <c r="M24" s="5"/>
      <c r="N24" s="5"/>
      <c r="O24" s="5"/>
      <c r="P24" s="5"/>
    </row>
    <row r="25" spans="2:16" x14ac:dyDescent="0.2">
      <c r="B25" s="23" t="s">
        <v>53</v>
      </c>
      <c r="C25" s="23"/>
      <c r="D25" s="23"/>
      <c r="E25" s="25"/>
      <c r="F25" s="41"/>
      <c r="J25" s="5"/>
      <c r="K25" s="5"/>
      <c r="L25" s="5"/>
      <c r="M25" s="5"/>
      <c r="N25" s="5"/>
      <c r="O25" s="5"/>
      <c r="P25" s="5"/>
    </row>
    <row r="26" spans="2:16" x14ac:dyDescent="0.2">
      <c r="B26" s="23" t="s">
        <v>54</v>
      </c>
      <c r="C26" s="23"/>
      <c r="D26" s="23"/>
      <c r="E26" s="25"/>
      <c r="F26" s="41"/>
      <c r="J26" s="5"/>
      <c r="K26" s="5"/>
      <c r="L26" s="5"/>
      <c r="M26" s="5"/>
      <c r="N26" s="5"/>
      <c r="O26" s="5"/>
      <c r="P26" s="5"/>
    </row>
    <row r="27" spans="2:16" x14ac:dyDescent="0.2">
      <c r="B27" s="20" t="s">
        <v>55</v>
      </c>
      <c r="C27" s="20"/>
      <c r="D27" s="20"/>
      <c r="E27" s="25">
        <v>44677</v>
      </c>
      <c r="F27" s="41">
        <v>44435</v>
      </c>
      <c r="J27" s="5"/>
      <c r="K27" s="5"/>
      <c r="L27" s="5"/>
      <c r="M27" s="5"/>
      <c r="N27" s="5"/>
      <c r="O27" s="5"/>
      <c r="P27" s="5"/>
    </row>
    <row r="28" spans="2:16" x14ac:dyDescent="0.2">
      <c r="B28" s="20" t="s">
        <v>56</v>
      </c>
      <c r="C28" s="20"/>
      <c r="D28" s="20"/>
      <c r="E28" s="25">
        <v>985313</v>
      </c>
      <c r="F28" s="41">
        <v>977087</v>
      </c>
      <c r="J28" s="5"/>
      <c r="K28" s="5"/>
      <c r="L28" s="5"/>
      <c r="M28" s="5"/>
      <c r="N28" s="5"/>
      <c r="O28" s="5"/>
      <c r="P28" s="5"/>
    </row>
    <row r="29" spans="2:16" x14ac:dyDescent="0.2">
      <c r="B29" s="22" t="s">
        <v>57</v>
      </c>
      <c r="C29" s="22"/>
      <c r="D29" s="22"/>
      <c r="E29" s="27">
        <v>180346</v>
      </c>
      <c r="F29" s="49">
        <v>160087</v>
      </c>
      <c r="J29" s="5"/>
      <c r="K29" s="5"/>
      <c r="L29" s="5"/>
      <c r="M29" s="5"/>
      <c r="N29" s="5"/>
      <c r="O29" s="5"/>
      <c r="P29" s="5"/>
    </row>
    <row r="30" spans="2:16" x14ac:dyDescent="0.2">
      <c r="B30" s="35" t="s">
        <v>58</v>
      </c>
      <c r="C30" s="35"/>
      <c r="D30" s="35"/>
      <c r="E30" s="19">
        <v>-321850</v>
      </c>
      <c r="F30" s="46">
        <v>-329463</v>
      </c>
      <c r="J30" s="5"/>
      <c r="K30" s="5"/>
      <c r="L30" s="5"/>
      <c r="M30" s="5"/>
      <c r="N30" s="5"/>
      <c r="O30" s="5"/>
      <c r="P30" s="5"/>
    </row>
    <row r="31" spans="2:16" x14ac:dyDescent="0.2">
      <c r="B31" s="23" t="s">
        <v>60</v>
      </c>
      <c r="C31" s="23"/>
      <c r="D31" s="23"/>
      <c r="E31" s="58">
        <v>888486</v>
      </c>
      <c r="F31" s="59">
        <v>852146</v>
      </c>
      <c r="J31" s="5"/>
      <c r="K31" s="5"/>
      <c r="L31" s="5"/>
      <c r="M31" s="5"/>
      <c r="N31" s="5"/>
      <c r="O31" s="5"/>
      <c r="P31" s="5"/>
    </row>
    <row r="32" spans="2:16" x14ac:dyDescent="0.2">
      <c r="B32" s="35" t="s">
        <v>59</v>
      </c>
      <c r="C32" s="35"/>
      <c r="D32" s="35"/>
      <c r="E32" s="19">
        <v>2227</v>
      </c>
      <c r="F32" s="18">
        <v>2115</v>
      </c>
      <c r="J32" s="5"/>
      <c r="K32" s="5"/>
      <c r="L32" s="5"/>
      <c r="M32" s="5"/>
      <c r="N32" s="5"/>
      <c r="O32" s="5"/>
      <c r="P32" s="5"/>
    </row>
    <row r="33" spans="2:16" ht="13.5" thickBot="1" x14ac:dyDescent="0.25">
      <c r="B33" s="10" t="s">
        <v>61</v>
      </c>
      <c r="C33" s="10"/>
      <c r="D33" s="10"/>
      <c r="E33" s="12">
        <v>890713</v>
      </c>
      <c r="F33" s="11">
        <v>854261</v>
      </c>
      <c r="J33" s="5"/>
      <c r="K33" s="5"/>
      <c r="L33" s="5"/>
      <c r="M33" s="5"/>
      <c r="N33" s="5"/>
      <c r="O33" s="5"/>
      <c r="P33" s="5"/>
    </row>
    <row r="34" spans="2:16" x14ac:dyDescent="0.2">
      <c r="B34" s="23"/>
      <c r="C34" s="23"/>
      <c r="D34" s="23"/>
      <c r="E34" s="25"/>
      <c r="F34" s="41"/>
      <c r="J34" s="5"/>
      <c r="K34" s="5"/>
      <c r="L34" s="5"/>
      <c r="M34" s="5"/>
      <c r="N34" s="5"/>
      <c r="O34" s="5"/>
      <c r="P34" s="5"/>
    </row>
    <row r="35" spans="2:16" x14ac:dyDescent="0.2">
      <c r="B35" s="23" t="s">
        <v>66</v>
      </c>
      <c r="C35" s="23"/>
      <c r="D35" s="23"/>
      <c r="E35" s="25"/>
      <c r="F35" s="41"/>
      <c r="J35" s="5"/>
      <c r="K35" s="5"/>
      <c r="L35" s="5"/>
      <c r="M35" s="5"/>
      <c r="N35" s="5"/>
      <c r="O35" s="5"/>
      <c r="P35" s="5"/>
    </row>
    <row r="36" spans="2:16" x14ac:dyDescent="0.2">
      <c r="B36" s="20" t="s">
        <v>62</v>
      </c>
      <c r="C36" s="20"/>
      <c r="D36" s="20"/>
      <c r="E36" s="25">
        <v>99739</v>
      </c>
      <c r="F36" s="41">
        <v>99348</v>
      </c>
      <c r="J36" s="5"/>
      <c r="K36" s="5"/>
      <c r="L36" s="5"/>
      <c r="M36" s="5"/>
      <c r="N36" s="5"/>
      <c r="O36" s="5"/>
      <c r="P36" s="5"/>
    </row>
    <row r="37" spans="2:16" x14ac:dyDescent="0.2">
      <c r="B37" s="20" t="s">
        <v>63</v>
      </c>
      <c r="C37" s="20"/>
      <c r="D37" s="20"/>
      <c r="E37" s="25">
        <v>162791</v>
      </c>
      <c r="F37" s="41">
        <v>171727</v>
      </c>
      <c r="J37" s="5"/>
      <c r="K37" s="5"/>
      <c r="L37" s="5"/>
      <c r="M37" s="5"/>
      <c r="N37" s="5"/>
      <c r="O37" s="5"/>
      <c r="P37" s="5"/>
    </row>
    <row r="38" spans="2:16" x14ac:dyDescent="0.2">
      <c r="B38" s="20" t="s">
        <v>64</v>
      </c>
      <c r="C38" s="20"/>
      <c r="D38" s="20"/>
      <c r="E38" s="25">
        <v>48868</v>
      </c>
      <c r="F38" s="41">
        <v>55857</v>
      </c>
      <c r="J38" s="5"/>
      <c r="K38" s="5"/>
      <c r="L38" s="5"/>
      <c r="M38" s="5"/>
      <c r="N38" s="5"/>
      <c r="O38" s="5"/>
      <c r="P38" s="5"/>
    </row>
    <row r="39" spans="2:16" x14ac:dyDescent="0.2">
      <c r="B39" s="35" t="s">
        <v>65</v>
      </c>
      <c r="C39" s="35"/>
      <c r="D39" s="35"/>
      <c r="E39" s="19">
        <v>49828</v>
      </c>
      <c r="F39" s="18">
        <v>38300</v>
      </c>
      <c r="J39" s="5"/>
      <c r="K39" s="5"/>
      <c r="L39" s="5"/>
      <c r="M39" s="5"/>
      <c r="N39" s="5"/>
      <c r="O39" s="5"/>
      <c r="P39" s="5"/>
    </row>
    <row r="40" spans="2:16" ht="13.5" thickBot="1" x14ac:dyDescent="0.25">
      <c r="B40" s="10" t="s">
        <v>67</v>
      </c>
      <c r="C40" s="10"/>
      <c r="D40" s="10"/>
      <c r="E40" s="12">
        <v>361226</v>
      </c>
      <c r="F40" s="11">
        <v>365232</v>
      </c>
      <c r="J40" s="5"/>
      <c r="K40" s="5"/>
      <c r="L40" s="5"/>
      <c r="M40" s="5"/>
      <c r="N40" s="5"/>
      <c r="O40" s="5"/>
      <c r="P40" s="5"/>
    </row>
    <row r="41" spans="2:16" x14ac:dyDescent="0.2">
      <c r="B41" s="23"/>
      <c r="C41" s="23"/>
      <c r="D41" s="23"/>
      <c r="E41" s="25"/>
      <c r="F41" s="41"/>
      <c r="J41" s="5"/>
      <c r="K41" s="5"/>
      <c r="L41" s="5"/>
      <c r="M41" s="5"/>
      <c r="N41" s="5"/>
      <c r="O41" s="5"/>
      <c r="P41" s="5"/>
    </row>
    <row r="42" spans="2:16" x14ac:dyDescent="0.2">
      <c r="B42" s="23" t="s">
        <v>68</v>
      </c>
      <c r="C42" s="23"/>
      <c r="D42" s="23"/>
      <c r="E42" s="25"/>
      <c r="F42" s="41"/>
      <c r="J42" s="5"/>
      <c r="K42" s="5"/>
      <c r="L42" s="5"/>
      <c r="M42" s="5"/>
      <c r="N42" s="5"/>
      <c r="O42" s="5"/>
      <c r="P42" s="5"/>
    </row>
    <row r="43" spans="2:16" x14ac:dyDescent="0.2">
      <c r="B43" s="20" t="s">
        <v>62</v>
      </c>
      <c r="C43" s="20"/>
      <c r="D43" s="20"/>
      <c r="E43" s="25">
        <v>74381</v>
      </c>
      <c r="F43" s="41">
        <v>74089</v>
      </c>
      <c r="J43" s="5"/>
      <c r="K43" s="5"/>
      <c r="L43" s="5"/>
      <c r="M43" s="5"/>
      <c r="N43" s="5"/>
      <c r="O43" s="5"/>
      <c r="P43" s="5"/>
    </row>
    <row r="44" spans="2:16" x14ac:dyDescent="0.2">
      <c r="B44" s="20" t="s">
        <v>69</v>
      </c>
      <c r="C44" s="20"/>
      <c r="D44" s="20"/>
      <c r="E44" s="25">
        <v>93350</v>
      </c>
      <c r="F44" s="41">
        <v>82337</v>
      </c>
      <c r="J44" s="5"/>
      <c r="K44" s="5"/>
      <c r="L44" s="5"/>
      <c r="M44" s="5"/>
      <c r="N44" s="5"/>
      <c r="O44" s="5"/>
      <c r="P44" s="5"/>
    </row>
    <row r="45" spans="2:16" x14ac:dyDescent="0.2">
      <c r="B45" s="20" t="s">
        <v>70</v>
      </c>
      <c r="C45" s="20"/>
      <c r="D45" s="20"/>
      <c r="E45" s="25">
        <v>21382</v>
      </c>
      <c r="F45" s="41">
        <v>28101</v>
      </c>
      <c r="J45" s="5"/>
      <c r="K45" s="5"/>
      <c r="L45" s="5"/>
      <c r="M45" s="5"/>
      <c r="N45" s="5"/>
      <c r="O45" s="5"/>
      <c r="P45" s="5"/>
    </row>
    <row r="46" spans="2:16" x14ac:dyDescent="0.2">
      <c r="B46" s="20" t="s">
        <v>64</v>
      </c>
      <c r="C46" s="20"/>
      <c r="D46" s="20"/>
      <c r="E46" s="25">
        <v>36684</v>
      </c>
      <c r="F46" s="41">
        <v>23975</v>
      </c>
      <c r="J46" s="5"/>
      <c r="K46" s="5"/>
      <c r="L46" s="5"/>
      <c r="M46" s="5"/>
      <c r="N46" s="5"/>
      <c r="O46" s="5"/>
      <c r="P46" s="5"/>
    </row>
    <row r="47" spans="2:16" x14ac:dyDescent="0.2">
      <c r="B47" s="20" t="s">
        <v>65</v>
      </c>
      <c r="C47" s="20"/>
      <c r="D47" s="20"/>
      <c r="E47" s="25">
        <v>89171</v>
      </c>
      <c r="F47" s="41">
        <v>75516</v>
      </c>
      <c r="J47" s="5"/>
      <c r="K47" s="5"/>
      <c r="L47" s="5"/>
      <c r="M47" s="5"/>
      <c r="N47" s="5"/>
      <c r="O47" s="5"/>
      <c r="P47" s="5"/>
    </row>
    <row r="48" spans="2:16" x14ac:dyDescent="0.2">
      <c r="B48" s="35" t="s">
        <v>136</v>
      </c>
      <c r="C48" s="35"/>
      <c r="D48" s="35"/>
      <c r="E48" s="19">
        <v>145048</v>
      </c>
      <c r="F48" s="18">
        <v>174003</v>
      </c>
      <c r="J48" s="5"/>
      <c r="K48" s="5"/>
      <c r="L48" s="5"/>
      <c r="M48" s="5"/>
      <c r="N48" s="5"/>
      <c r="O48" s="5"/>
      <c r="P48" s="5"/>
    </row>
    <row r="49" spans="2:16" ht="13.5" thickBot="1" x14ac:dyDescent="0.25">
      <c r="B49" s="10" t="s">
        <v>71</v>
      </c>
      <c r="C49" s="10"/>
      <c r="D49" s="10"/>
      <c r="E49" s="12">
        <v>460016</v>
      </c>
      <c r="F49" s="11">
        <v>458021</v>
      </c>
      <c r="J49" s="5"/>
      <c r="K49" s="5"/>
      <c r="L49" s="5"/>
      <c r="M49" s="5"/>
      <c r="N49" s="5"/>
      <c r="O49" s="5"/>
      <c r="P49" s="5"/>
    </row>
    <row r="50" spans="2:16" x14ac:dyDescent="0.2">
      <c r="B50" s="23"/>
      <c r="C50" s="23"/>
      <c r="D50" s="23"/>
      <c r="E50" s="25"/>
      <c r="F50" s="41"/>
      <c r="J50" s="5"/>
      <c r="K50" s="5"/>
      <c r="L50" s="5"/>
      <c r="M50" s="5"/>
      <c r="N50" s="5"/>
      <c r="O50" s="5"/>
      <c r="P50" s="5"/>
    </row>
    <row r="51" spans="2:16" x14ac:dyDescent="0.2">
      <c r="B51" s="57" t="s">
        <v>72</v>
      </c>
      <c r="C51" s="57"/>
      <c r="D51" s="57"/>
      <c r="E51" s="50">
        <v>1711955</v>
      </c>
      <c r="F51" s="51">
        <v>1677514</v>
      </c>
      <c r="J51" s="5"/>
      <c r="K51" s="5"/>
      <c r="L51" s="5"/>
      <c r="M51" s="5"/>
      <c r="N51" s="5"/>
      <c r="O51" s="5"/>
      <c r="P51" s="5"/>
    </row>
    <row r="52" spans="2:16" x14ac:dyDescent="0.2">
      <c r="B52" s="1"/>
      <c r="C52" s="1"/>
      <c r="D52" s="1"/>
      <c r="E52" s="1"/>
      <c r="F52" s="1"/>
      <c r="J52" s="5"/>
      <c r="K52" s="5"/>
      <c r="L52" s="5"/>
      <c r="M52" s="5"/>
      <c r="N52" s="5"/>
      <c r="O52" s="5"/>
      <c r="P52" s="5"/>
    </row>
    <row r="53" spans="2:16" x14ac:dyDescent="0.2">
      <c r="J53" s="5"/>
      <c r="K53" s="5"/>
      <c r="L53" s="5"/>
      <c r="M53" s="5"/>
      <c r="N53" s="5"/>
      <c r="O53" s="5"/>
      <c r="P53" s="5"/>
    </row>
    <row r="54" spans="2:16" x14ac:dyDescent="0.2">
      <c r="J54" s="5"/>
      <c r="K54" s="5"/>
      <c r="L54" s="5"/>
      <c r="M54" s="5"/>
      <c r="N54" s="5"/>
      <c r="O54" s="5"/>
      <c r="P54" s="5"/>
    </row>
    <row r="55" spans="2:16" x14ac:dyDescent="0.2">
      <c r="J55" s="5"/>
      <c r="K55" s="5"/>
      <c r="L55" s="5"/>
      <c r="M55" s="5"/>
      <c r="N55" s="5"/>
      <c r="O55" s="5"/>
      <c r="P55" s="5"/>
    </row>
    <row r="56" spans="2:16" x14ac:dyDescent="0.2">
      <c r="J56" s="5"/>
      <c r="K56" s="5"/>
      <c r="L56" s="5"/>
      <c r="M56" s="5"/>
      <c r="N56" s="5"/>
      <c r="O56" s="5"/>
      <c r="P56" s="5"/>
    </row>
    <row r="57" spans="2:16" x14ac:dyDescent="0.2">
      <c r="J57" s="5"/>
      <c r="K57" s="5"/>
      <c r="L57" s="5"/>
      <c r="M57" s="5"/>
      <c r="N57" s="5"/>
      <c r="O57" s="5"/>
      <c r="P57" s="5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38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15" x14ac:dyDescent="0.2">
      <c r="B1" s="1"/>
      <c r="C1" s="1"/>
      <c r="D1" s="1"/>
      <c r="E1" s="1"/>
      <c r="F1" s="1"/>
      <c r="G1" s="1"/>
      <c r="H1" s="1"/>
    </row>
    <row r="2" spans="2:15" ht="20.25" x14ac:dyDescent="0.3">
      <c r="B2" s="16" t="s">
        <v>73</v>
      </c>
      <c r="C2" s="1"/>
      <c r="D2" s="1"/>
      <c r="E2" s="1"/>
      <c r="F2" s="1"/>
      <c r="G2" s="1"/>
      <c r="H2" s="1"/>
    </row>
    <row r="3" spans="2:15" x14ac:dyDescent="0.2">
      <c r="B3" s="15" t="s">
        <v>138</v>
      </c>
      <c r="C3" s="1"/>
      <c r="D3" s="1"/>
      <c r="E3" s="1"/>
      <c r="F3" s="1"/>
      <c r="G3" s="1"/>
      <c r="H3" s="1"/>
    </row>
    <row r="4" spans="2:15" ht="13.5" thickBot="1" x14ac:dyDescent="0.25">
      <c r="B4" s="2"/>
      <c r="C4" s="1"/>
      <c r="D4" s="1"/>
      <c r="E4" s="1"/>
      <c r="F4" s="1"/>
      <c r="G4" s="1"/>
      <c r="H4" s="1"/>
    </row>
    <row r="5" spans="2:15" s="5" customFormat="1" ht="30" customHeight="1" thickBot="1" x14ac:dyDescent="0.25">
      <c r="B5" s="77" t="s">
        <v>0</v>
      </c>
      <c r="C5" s="6"/>
      <c r="D5" s="6"/>
      <c r="E5" s="130" t="s">
        <v>142</v>
      </c>
      <c r="F5" s="33" t="s">
        <v>143</v>
      </c>
      <c r="G5" s="130" t="s">
        <v>145</v>
      </c>
      <c r="H5" s="131" t="s">
        <v>146</v>
      </c>
      <c r="I5"/>
      <c r="J5"/>
      <c r="K5"/>
      <c r="L5"/>
      <c r="M5"/>
      <c r="N5"/>
      <c r="O5"/>
    </row>
    <row r="6" spans="2:15" x14ac:dyDescent="0.2">
      <c r="B6" s="20" t="s">
        <v>74</v>
      </c>
      <c r="C6" s="24"/>
      <c r="D6" s="24"/>
      <c r="E6" s="25">
        <v>7843</v>
      </c>
      <c r="F6" s="24">
        <v>13615</v>
      </c>
      <c r="G6" s="25">
        <v>19586</v>
      </c>
      <c r="H6" s="41">
        <v>21310</v>
      </c>
    </row>
    <row r="7" spans="2:15" x14ac:dyDescent="0.2">
      <c r="B7" s="20"/>
      <c r="C7" s="24"/>
      <c r="D7" s="24"/>
      <c r="E7" s="25"/>
      <c r="F7" s="24"/>
      <c r="G7" s="25"/>
      <c r="H7" s="41"/>
    </row>
    <row r="8" spans="2:15" x14ac:dyDescent="0.2">
      <c r="B8" s="128" t="s">
        <v>128</v>
      </c>
      <c r="C8" s="24"/>
      <c r="D8" s="24"/>
      <c r="E8" s="25">
        <v>150</v>
      </c>
      <c r="F8" s="24">
        <v>-323</v>
      </c>
      <c r="G8" s="25">
        <v>497</v>
      </c>
      <c r="H8" s="41">
        <v>-4576</v>
      </c>
    </row>
    <row r="9" spans="2:15" x14ac:dyDescent="0.2">
      <c r="B9" s="20" t="s">
        <v>75</v>
      </c>
      <c r="C9" s="24"/>
      <c r="D9" s="24"/>
      <c r="E9" s="25">
        <v>33158</v>
      </c>
      <c r="F9" s="24">
        <v>27416</v>
      </c>
      <c r="G9" s="25">
        <v>88014</v>
      </c>
      <c r="H9" s="41">
        <v>88336</v>
      </c>
    </row>
    <row r="10" spans="2:15" x14ac:dyDescent="0.2">
      <c r="B10" s="20" t="s">
        <v>76</v>
      </c>
      <c r="C10" s="24"/>
      <c r="D10" s="24"/>
      <c r="E10" s="25">
        <v>-5212</v>
      </c>
      <c r="F10" s="24">
        <v>-5361</v>
      </c>
      <c r="G10" s="25">
        <v>203</v>
      </c>
      <c r="H10" s="41">
        <v>-6578</v>
      </c>
    </row>
    <row r="11" spans="2:15" x14ac:dyDescent="0.2">
      <c r="B11" s="20" t="s">
        <v>77</v>
      </c>
      <c r="C11" s="24"/>
      <c r="D11" s="24"/>
      <c r="E11" s="25">
        <v>1463</v>
      </c>
      <c r="F11" s="24">
        <v>1557</v>
      </c>
      <c r="G11" s="25">
        <v>2849</v>
      </c>
      <c r="H11" s="41">
        <v>4469</v>
      </c>
    </row>
    <row r="12" spans="2:15" x14ac:dyDescent="0.2">
      <c r="B12" s="20" t="s">
        <v>78</v>
      </c>
      <c r="C12" s="24"/>
      <c r="D12" s="24"/>
      <c r="E12" s="25"/>
      <c r="F12" s="24"/>
      <c r="G12" s="25"/>
      <c r="H12" s="41"/>
    </row>
    <row r="13" spans="2:15" x14ac:dyDescent="0.2">
      <c r="B13" s="4" t="s">
        <v>79</v>
      </c>
      <c r="C13" s="24"/>
      <c r="D13" s="24"/>
      <c r="E13" s="25">
        <v>-13570</v>
      </c>
      <c r="F13" s="24">
        <v>-6959</v>
      </c>
      <c r="G13" s="25">
        <v>-11148</v>
      </c>
      <c r="H13" s="41">
        <v>-9113</v>
      </c>
    </row>
    <row r="14" spans="2:15" x14ac:dyDescent="0.2">
      <c r="B14" s="4" t="s">
        <v>80</v>
      </c>
      <c r="C14" s="24"/>
      <c r="D14" s="24"/>
      <c r="E14" s="25">
        <v>11687</v>
      </c>
      <c r="F14" s="24">
        <v>842</v>
      </c>
      <c r="G14" s="25">
        <v>-15166</v>
      </c>
      <c r="H14" s="41">
        <v>11503</v>
      </c>
    </row>
    <row r="15" spans="2:15" ht="14.25" x14ac:dyDescent="0.2">
      <c r="B15" s="8" t="s">
        <v>129</v>
      </c>
      <c r="C15" s="36"/>
      <c r="D15" s="36"/>
      <c r="E15" s="19">
        <v>35443</v>
      </c>
      <c r="F15" s="18">
        <v>44094</v>
      </c>
      <c r="G15" s="19">
        <v>11778</v>
      </c>
      <c r="H15" s="46">
        <v>24075</v>
      </c>
    </row>
    <row r="16" spans="2:15" ht="13.5" thickBot="1" x14ac:dyDescent="0.25">
      <c r="B16" s="10" t="s">
        <v>84</v>
      </c>
      <c r="C16" s="11"/>
      <c r="D16" s="11"/>
      <c r="E16" s="12">
        <v>70962</v>
      </c>
      <c r="F16" s="11">
        <v>74881</v>
      </c>
      <c r="G16" s="12">
        <v>96613</v>
      </c>
      <c r="H16" s="47">
        <v>129426</v>
      </c>
    </row>
    <row r="17" spans="2:8" x14ac:dyDescent="0.2">
      <c r="B17" s="23"/>
      <c r="C17" s="24"/>
      <c r="D17" s="24"/>
      <c r="E17" s="25"/>
      <c r="F17" s="24"/>
      <c r="G17" s="25"/>
      <c r="H17" s="41"/>
    </row>
    <row r="18" spans="2:8" x14ac:dyDescent="0.2">
      <c r="B18" s="20" t="s">
        <v>81</v>
      </c>
      <c r="C18" s="24"/>
      <c r="D18" s="24"/>
      <c r="E18" s="25">
        <v>145</v>
      </c>
      <c r="F18" s="24">
        <v>73</v>
      </c>
      <c r="G18" s="25">
        <v>1309</v>
      </c>
      <c r="H18" s="41">
        <v>1068</v>
      </c>
    </row>
    <row r="19" spans="2:8" x14ac:dyDescent="0.2">
      <c r="B19" s="20" t="s">
        <v>82</v>
      </c>
      <c r="C19" s="24"/>
      <c r="D19" s="24"/>
      <c r="E19" s="25">
        <v>-628</v>
      </c>
      <c r="F19" s="24">
        <v>-607</v>
      </c>
      <c r="G19" s="25">
        <v>-2347</v>
      </c>
      <c r="H19" s="41">
        <v>-2114</v>
      </c>
    </row>
    <row r="20" spans="2:8" x14ac:dyDescent="0.2">
      <c r="B20" s="35" t="s">
        <v>119</v>
      </c>
      <c r="C20" s="36"/>
      <c r="D20" s="36"/>
      <c r="E20" s="19">
        <v>-2834</v>
      </c>
      <c r="F20" s="18">
        <v>-3389</v>
      </c>
      <c r="G20" s="19">
        <v>-9325</v>
      </c>
      <c r="H20" s="46">
        <v>80289</v>
      </c>
    </row>
    <row r="21" spans="2:8" ht="13.5" thickBot="1" x14ac:dyDescent="0.25">
      <c r="B21" s="10" t="s">
        <v>83</v>
      </c>
      <c r="C21" s="11"/>
      <c r="D21" s="11"/>
      <c r="E21" s="12">
        <v>67645</v>
      </c>
      <c r="F21" s="11">
        <v>70958</v>
      </c>
      <c r="G21" s="12">
        <v>86250</v>
      </c>
      <c r="H21" s="47">
        <v>208669</v>
      </c>
    </row>
    <row r="22" spans="2:8" x14ac:dyDescent="0.2">
      <c r="B22" s="23"/>
      <c r="C22" s="24"/>
      <c r="D22" s="24"/>
      <c r="E22" s="25"/>
      <c r="F22" s="24"/>
      <c r="G22" s="25"/>
      <c r="H22" s="41"/>
    </row>
    <row r="23" spans="2:8" x14ac:dyDescent="0.2">
      <c r="B23" s="20" t="s">
        <v>85</v>
      </c>
      <c r="C23" s="24"/>
      <c r="D23" s="24"/>
      <c r="E23" s="25">
        <v>-17019</v>
      </c>
      <c r="F23" s="24">
        <v>-21841</v>
      </c>
      <c r="G23" s="25">
        <v>-60676</v>
      </c>
      <c r="H23" s="41">
        <v>-59977</v>
      </c>
    </row>
    <row r="24" spans="2:8" x14ac:dyDescent="0.2">
      <c r="B24" s="20" t="s">
        <v>86</v>
      </c>
      <c r="C24" s="24"/>
      <c r="D24" s="24"/>
      <c r="E24" s="25">
        <v>-4723</v>
      </c>
      <c r="F24" s="24">
        <v>-2663</v>
      </c>
      <c r="G24" s="25">
        <v>-11972</v>
      </c>
      <c r="H24" s="41">
        <v>-10286</v>
      </c>
    </row>
    <row r="25" spans="2:8" x14ac:dyDescent="0.2">
      <c r="B25" s="35" t="s">
        <v>87</v>
      </c>
      <c r="C25" s="36"/>
      <c r="D25" s="36"/>
      <c r="E25" s="19">
        <v>0</v>
      </c>
      <c r="F25" s="18">
        <v>45</v>
      </c>
      <c r="G25" s="19">
        <v>0</v>
      </c>
      <c r="H25" s="46">
        <v>1001</v>
      </c>
    </row>
    <row r="26" spans="2:8" ht="13.5" thickBot="1" x14ac:dyDescent="0.25">
      <c r="B26" s="10" t="s">
        <v>111</v>
      </c>
      <c r="C26" s="11"/>
      <c r="D26" s="11"/>
      <c r="E26" s="12">
        <v>-21742</v>
      </c>
      <c r="F26" s="11">
        <v>-24459</v>
      </c>
      <c r="G26" s="12">
        <v>-72648</v>
      </c>
      <c r="H26" s="47">
        <v>-69262</v>
      </c>
    </row>
    <row r="27" spans="2:8" x14ac:dyDescent="0.2">
      <c r="B27" s="23"/>
      <c r="C27" s="24"/>
      <c r="D27" s="24"/>
      <c r="E27" s="25"/>
      <c r="F27" s="24"/>
      <c r="G27" s="25"/>
      <c r="H27" s="41"/>
    </row>
    <row r="28" spans="2:8" x14ac:dyDescent="0.2">
      <c r="B28" s="20" t="s">
        <v>88</v>
      </c>
      <c r="C28" s="24"/>
      <c r="D28" s="24"/>
      <c r="E28" s="25">
        <v>0</v>
      </c>
      <c r="F28" s="24">
        <v>0</v>
      </c>
      <c r="G28" s="25">
        <v>0</v>
      </c>
      <c r="H28" s="41">
        <v>-75000</v>
      </c>
    </row>
    <row r="29" spans="2:8" x14ac:dyDescent="0.2">
      <c r="B29" s="20" t="s">
        <v>89</v>
      </c>
      <c r="C29" s="24"/>
      <c r="D29" s="24"/>
      <c r="E29" s="25">
        <v>0</v>
      </c>
      <c r="F29" s="24">
        <v>0</v>
      </c>
      <c r="G29" s="25">
        <v>0</v>
      </c>
      <c r="H29" s="41">
        <v>-204</v>
      </c>
    </row>
    <row r="30" spans="2:8" x14ac:dyDescent="0.2">
      <c r="B30" s="35" t="s">
        <v>90</v>
      </c>
      <c r="C30" s="36"/>
      <c r="D30" s="36"/>
      <c r="E30" s="19">
        <v>5366</v>
      </c>
      <c r="F30" s="18">
        <v>0</v>
      </c>
      <c r="G30" s="19">
        <v>5818</v>
      </c>
      <c r="H30" s="46">
        <v>157</v>
      </c>
    </row>
    <row r="31" spans="2:8" ht="13.5" thickBot="1" x14ac:dyDescent="0.25">
      <c r="B31" s="10" t="s">
        <v>112</v>
      </c>
      <c r="C31" s="11"/>
      <c r="D31" s="11"/>
      <c r="E31" s="12">
        <v>5366</v>
      </c>
      <c r="F31" s="11">
        <v>0</v>
      </c>
      <c r="G31" s="12">
        <v>5818</v>
      </c>
      <c r="H31" s="47">
        <v>-75047</v>
      </c>
    </row>
    <row r="32" spans="2:8" x14ac:dyDescent="0.2">
      <c r="B32" s="23"/>
      <c r="C32" s="24"/>
      <c r="D32" s="24"/>
      <c r="E32" s="25"/>
      <c r="F32" s="24"/>
      <c r="G32" s="25"/>
      <c r="H32" s="41"/>
    </row>
    <row r="33" spans="2:8" x14ac:dyDescent="0.2">
      <c r="B33" s="127" t="s">
        <v>148</v>
      </c>
      <c r="C33" s="53"/>
      <c r="D33" s="53"/>
      <c r="E33" s="14">
        <v>51269</v>
      </c>
      <c r="F33" s="13">
        <v>46499</v>
      </c>
      <c r="G33" s="14">
        <v>19420</v>
      </c>
      <c r="H33" s="48">
        <v>64360</v>
      </c>
    </row>
    <row r="34" spans="2:8" x14ac:dyDescent="0.2">
      <c r="B34" s="54" t="s">
        <v>137</v>
      </c>
      <c r="C34" s="53"/>
      <c r="D34" s="53"/>
      <c r="E34" s="27">
        <v>226324</v>
      </c>
      <c r="F34" s="26">
        <v>181139</v>
      </c>
      <c r="G34" s="27">
        <v>257785</v>
      </c>
      <c r="H34" s="49">
        <v>164459</v>
      </c>
    </row>
    <row r="35" spans="2:8" x14ac:dyDescent="0.2">
      <c r="B35" s="129" t="s">
        <v>106</v>
      </c>
      <c r="C35" s="36"/>
      <c r="D35" s="36"/>
      <c r="E35" s="19">
        <v>1028</v>
      </c>
      <c r="F35" s="18">
        <v>-100</v>
      </c>
      <c r="G35" s="19">
        <v>1416</v>
      </c>
      <c r="H35" s="46">
        <v>-1281</v>
      </c>
    </row>
    <row r="36" spans="2:8" ht="13.5" thickBot="1" x14ac:dyDescent="0.25">
      <c r="B36" s="10" t="s">
        <v>91</v>
      </c>
      <c r="C36" s="11"/>
      <c r="D36" s="11"/>
      <c r="E36" s="12">
        <v>278621</v>
      </c>
      <c r="F36" s="11">
        <v>227538</v>
      </c>
      <c r="G36" s="12">
        <v>278621</v>
      </c>
      <c r="H36" s="47">
        <v>227538</v>
      </c>
    </row>
    <row r="37" spans="2:8" x14ac:dyDescent="0.2">
      <c r="B37" s="54"/>
      <c r="C37" s="53"/>
    </row>
    <row r="38" spans="2:8" ht="14.25" x14ac:dyDescent="0.2">
      <c r="B38" s="3" t="s">
        <v>110</v>
      </c>
      <c r="C38" s="1"/>
      <c r="D38" s="1"/>
      <c r="E38" s="1"/>
      <c r="F38" s="1"/>
      <c r="G38" s="1"/>
      <c r="H38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6" t="s">
        <v>33</v>
      </c>
      <c r="C2" s="1"/>
      <c r="D2" s="1"/>
      <c r="E2" s="1"/>
      <c r="F2" s="1"/>
      <c r="G2" s="1"/>
      <c r="H2" s="1"/>
    </row>
    <row r="3" spans="1:12" x14ac:dyDescent="0.2">
      <c r="B3" s="15" t="s">
        <v>131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5" customFormat="1" ht="24.75" customHeight="1" thickBot="1" x14ac:dyDescent="0.25">
      <c r="A5"/>
      <c r="B5" s="77" t="s">
        <v>0</v>
      </c>
      <c r="C5" s="6" t="s">
        <v>16</v>
      </c>
      <c r="D5" s="6" t="s">
        <v>17</v>
      </c>
      <c r="E5" s="6" t="s">
        <v>18</v>
      </c>
      <c r="F5" s="6" t="s">
        <v>113</v>
      </c>
      <c r="G5" s="6" t="s">
        <v>130</v>
      </c>
      <c r="H5" s="7" t="s">
        <v>139</v>
      </c>
      <c r="J5" s="119" t="s">
        <v>140</v>
      </c>
      <c r="L5" s="92" t="s">
        <v>124</v>
      </c>
    </row>
    <row r="6" spans="1:12" x14ac:dyDescent="0.2">
      <c r="B6" s="42" t="s">
        <v>20</v>
      </c>
      <c r="C6" s="43">
        <v>250246</v>
      </c>
      <c r="D6" s="43">
        <v>244056</v>
      </c>
      <c r="E6" s="43">
        <v>267563</v>
      </c>
      <c r="F6" s="43">
        <v>205378</v>
      </c>
      <c r="G6" s="43">
        <v>251951</v>
      </c>
      <c r="H6" s="44">
        <f>'2. Cons Stat of Income'!C6</f>
        <v>234564</v>
      </c>
      <c r="J6" s="45">
        <f>'2. Cons Stat of Income'!E6</f>
        <v>691893</v>
      </c>
      <c r="L6" s="93">
        <v>963454</v>
      </c>
    </row>
    <row r="7" spans="1:12" x14ac:dyDescent="0.2">
      <c r="B7" s="35" t="s">
        <v>108</v>
      </c>
      <c r="C7" s="18">
        <v>122386</v>
      </c>
      <c r="D7" s="18">
        <v>106573</v>
      </c>
      <c r="E7" s="18">
        <v>124126</v>
      </c>
      <c r="F7" s="18">
        <v>88089</v>
      </c>
      <c r="G7" s="18">
        <v>112089</v>
      </c>
      <c r="H7" s="19">
        <f>'2. Cons Stat of Income'!C7</f>
        <v>101271</v>
      </c>
      <c r="J7" s="46">
        <f>'2. Cons Stat of Income'!E7</f>
        <v>301449</v>
      </c>
      <c r="L7" s="94">
        <v>442207</v>
      </c>
    </row>
    <row r="8" spans="1:12" ht="13.5" thickBot="1" x14ac:dyDescent="0.25">
      <c r="B8" s="10" t="s">
        <v>1</v>
      </c>
      <c r="C8" s="11">
        <v>127860</v>
      </c>
      <c r="D8" s="11">
        <v>137483</v>
      </c>
      <c r="E8" s="11">
        <v>143437</v>
      </c>
      <c r="F8" s="11">
        <v>117289</v>
      </c>
      <c r="G8" s="11">
        <v>139862</v>
      </c>
      <c r="H8" s="12">
        <f>'2. Cons Stat of Income'!C8</f>
        <v>133293</v>
      </c>
      <c r="J8" s="47">
        <f>'2. Cons Stat of Income'!E8</f>
        <v>390444</v>
      </c>
      <c r="L8" s="95">
        <v>521247</v>
      </c>
    </row>
    <row r="9" spans="1:12" x14ac:dyDescent="0.2">
      <c r="B9" s="23"/>
      <c r="C9" s="34"/>
      <c r="D9" s="34"/>
      <c r="E9" s="34"/>
      <c r="F9" s="34"/>
      <c r="G9" s="34"/>
      <c r="H9" s="60"/>
      <c r="J9" s="122"/>
      <c r="L9" s="96"/>
    </row>
    <row r="10" spans="1:12" x14ac:dyDescent="0.2">
      <c r="A10" s="78"/>
      <c r="B10" s="20" t="s">
        <v>2</v>
      </c>
      <c r="C10" s="41">
        <v>44422</v>
      </c>
      <c r="D10" s="41">
        <v>41118</v>
      </c>
      <c r="E10" s="41">
        <v>43655</v>
      </c>
      <c r="F10" s="41">
        <v>43178</v>
      </c>
      <c r="G10" s="41">
        <v>46225</v>
      </c>
      <c r="H10" s="25">
        <f>'2. Cons Stat of Income'!C10</f>
        <v>39052</v>
      </c>
      <c r="J10" s="41">
        <f>'2. Cons Stat of Income'!E10</f>
        <v>128456</v>
      </c>
      <c r="L10" s="97">
        <v>168155</v>
      </c>
    </row>
    <row r="11" spans="1:12" x14ac:dyDescent="0.2">
      <c r="B11" s="20" t="s">
        <v>3</v>
      </c>
      <c r="C11" s="41">
        <v>19392</v>
      </c>
      <c r="D11" s="41">
        <v>20962</v>
      </c>
      <c r="E11" s="41">
        <v>22175</v>
      </c>
      <c r="F11" s="41">
        <v>21182</v>
      </c>
      <c r="G11" s="41">
        <v>21114</v>
      </c>
      <c r="H11" s="25">
        <f>'2. Cons Stat of Income'!C11</f>
        <v>26227</v>
      </c>
      <c r="J11" s="41">
        <f>'2. Cons Stat of Income'!E11</f>
        <v>68522</v>
      </c>
      <c r="L11" s="97">
        <v>81436</v>
      </c>
    </row>
    <row r="12" spans="1:12" x14ac:dyDescent="0.2">
      <c r="B12" s="20" t="s">
        <v>4</v>
      </c>
      <c r="C12" s="41">
        <v>11314</v>
      </c>
      <c r="D12" s="41">
        <v>12825</v>
      </c>
      <c r="E12" s="41">
        <v>27908</v>
      </c>
      <c r="F12" s="41">
        <v>9298</v>
      </c>
      <c r="G12" s="41">
        <v>21499</v>
      </c>
      <c r="H12" s="25">
        <f>'2. Cons Stat of Income'!C12</f>
        <v>18993</v>
      </c>
      <c r="J12" s="41">
        <f>'2. Cons Stat of Income'!E12</f>
        <v>49790</v>
      </c>
      <c r="L12" s="97">
        <v>62796</v>
      </c>
    </row>
    <row r="13" spans="1:12" x14ac:dyDescent="0.2">
      <c r="B13" s="35" t="s">
        <v>5</v>
      </c>
      <c r="C13" s="46">
        <v>45084</v>
      </c>
      <c r="D13" s="46">
        <v>48963</v>
      </c>
      <c r="E13" s="46">
        <v>45466</v>
      </c>
      <c r="F13" s="46">
        <v>42120</v>
      </c>
      <c r="G13" s="46">
        <v>40792</v>
      </c>
      <c r="H13" s="19">
        <f>'2. Cons Stat of Income'!C13</f>
        <v>41178</v>
      </c>
      <c r="J13" s="46">
        <f>'2. Cons Stat of Income'!E13</f>
        <v>124090</v>
      </c>
      <c r="L13" s="94">
        <v>183315</v>
      </c>
    </row>
    <row r="14" spans="1:12" x14ac:dyDescent="0.2">
      <c r="B14" s="9" t="s">
        <v>6</v>
      </c>
      <c r="C14" s="13">
        <v>120212</v>
      </c>
      <c r="D14" s="13">
        <v>123868</v>
      </c>
      <c r="E14" s="13">
        <v>139204</v>
      </c>
      <c r="F14" s="13">
        <v>115778</v>
      </c>
      <c r="G14" s="13">
        <v>129630</v>
      </c>
      <c r="H14" s="14">
        <f>'2. Cons Stat of Income'!C14</f>
        <v>125450</v>
      </c>
      <c r="J14" s="48">
        <f>'2. Cons Stat of Income'!E14</f>
        <v>370858</v>
      </c>
      <c r="L14" s="98">
        <v>495701</v>
      </c>
    </row>
    <row r="15" spans="1:12" ht="12.75" customHeight="1" x14ac:dyDescent="0.2">
      <c r="B15" s="8"/>
      <c r="C15" s="18"/>
      <c r="D15" s="18"/>
      <c r="E15" s="18"/>
      <c r="F15" s="18"/>
      <c r="G15" s="18"/>
      <c r="H15" s="19"/>
      <c r="J15" s="46"/>
      <c r="L15" s="94"/>
    </row>
    <row r="16" spans="1:12" ht="13.5" thickBot="1" x14ac:dyDescent="0.25">
      <c r="B16" s="10" t="s">
        <v>7</v>
      </c>
      <c r="C16" s="11">
        <v>7648</v>
      </c>
      <c r="D16" s="11">
        <v>13615</v>
      </c>
      <c r="E16" s="11">
        <v>4233</v>
      </c>
      <c r="F16" s="11">
        <v>1511</v>
      </c>
      <c r="G16" s="11">
        <v>10232</v>
      </c>
      <c r="H16" s="12">
        <f>'2. Cons Stat of Income'!C16</f>
        <v>7843</v>
      </c>
      <c r="J16" s="47">
        <f>'2. Cons Stat of Income'!E16</f>
        <v>19586</v>
      </c>
      <c r="L16" s="95">
        <v>25546</v>
      </c>
    </row>
    <row r="17" spans="1:12" x14ac:dyDescent="0.2">
      <c r="B17" s="23"/>
      <c r="C17" s="24"/>
      <c r="D17" s="24"/>
      <c r="E17" s="24"/>
      <c r="F17" s="24"/>
      <c r="G17" s="24"/>
      <c r="H17" s="25"/>
      <c r="J17" s="41"/>
      <c r="L17" s="97"/>
    </row>
    <row r="18" spans="1:12" x14ac:dyDescent="0.2">
      <c r="B18" s="20" t="s">
        <v>21</v>
      </c>
      <c r="C18" s="24">
        <v>-263</v>
      </c>
      <c r="D18" s="24">
        <v>-765</v>
      </c>
      <c r="E18" s="24">
        <v>-800</v>
      </c>
      <c r="F18" s="24">
        <v>-1020</v>
      </c>
      <c r="G18" s="24">
        <v>10</v>
      </c>
      <c r="H18" s="25">
        <f>'2. Cons Stat of Income'!C18</f>
        <v>-1017</v>
      </c>
      <c r="J18" s="41">
        <f>'2. Cons Stat of Income'!E18</f>
        <v>-2027</v>
      </c>
      <c r="L18" s="97">
        <v>-2945</v>
      </c>
    </row>
    <row r="19" spans="1:12" x14ac:dyDescent="0.2">
      <c r="B19" s="20" t="s">
        <v>22</v>
      </c>
      <c r="C19" s="24">
        <v>-1299</v>
      </c>
      <c r="D19" s="24">
        <v>358</v>
      </c>
      <c r="E19" s="24">
        <v>317</v>
      </c>
      <c r="F19" s="24">
        <v>-1176</v>
      </c>
      <c r="G19" s="24">
        <v>-306</v>
      </c>
      <c r="H19" s="25">
        <f>'2. Cons Stat of Income'!C19</f>
        <v>-657</v>
      </c>
      <c r="J19" s="41">
        <f>'2. Cons Stat of Income'!E19</f>
        <v>-2139</v>
      </c>
      <c r="L19" s="97">
        <v>-1619</v>
      </c>
    </row>
    <row r="20" spans="1:12" x14ac:dyDescent="0.2">
      <c r="B20" s="35" t="s">
        <v>23</v>
      </c>
      <c r="C20" s="18">
        <v>2560</v>
      </c>
      <c r="D20" s="18">
        <v>166</v>
      </c>
      <c r="E20" s="18">
        <v>112</v>
      </c>
      <c r="F20" s="18">
        <v>136</v>
      </c>
      <c r="G20" s="18">
        <v>-75</v>
      </c>
      <c r="H20" s="19">
        <f>'2. Cons Stat of Income'!C20</f>
        <v>232</v>
      </c>
      <c r="J20" s="46">
        <f>'2. Cons Stat of Income'!E20</f>
        <v>294</v>
      </c>
      <c r="L20" s="94">
        <v>3091</v>
      </c>
    </row>
    <row r="21" spans="1:12" ht="13.5" thickBot="1" x14ac:dyDescent="0.25">
      <c r="B21" s="10" t="s">
        <v>8</v>
      </c>
      <c r="C21" s="11">
        <v>8646</v>
      </c>
      <c r="D21" s="11">
        <v>13374</v>
      </c>
      <c r="E21" s="11">
        <v>3862</v>
      </c>
      <c r="F21" s="11">
        <v>-549</v>
      </c>
      <c r="G21" s="11">
        <v>9861</v>
      </c>
      <c r="H21" s="12">
        <f>'2. Cons Stat of Income'!C21</f>
        <v>6401</v>
      </c>
      <c r="J21" s="47">
        <f>'2. Cons Stat of Income'!E21</f>
        <v>15714</v>
      </c>
      <c r="L21" s="95">
        <v>24073</v>
      </c>
    </row>
    <row r="22" spans="1:12" x14ac:dyDescent="0.2">
      <c r="B22" s="23"/>
      <c r="C22" s="24"/>
      <c r="D22" s="24"/>
      <c r="E22" s="24"/>
      <c r="F22" s="24"/>
      <c r="G22" s="24"/>
      <c r="H22" s="25"/>
      <c r="J22" s="41"/>
      <c r="L22" s="97"/>
    </row>
    <row r="23" spans="1:12" x14ac:dyDescent="0.2">
      <c r="B23" s="35" t="s">
        <v>127</v>
      </c>
      <c r="C23" s="18">
        <v>-977</v>
      </c>
      <c r="D23" s="18">
        <v>-2009</v>
      </c>
      <c r="E23" s="18">
        <v>-637</v>
      </c>
      <c r="F23" s="18">
        <v>8103</v>
      </c>
      <c r="G23" s="18">
        <v>-1010</v>
      </c>
      <c r="H23" s="19">
        <f>'2. Cons Stat of Income'!C23</f>
        <v>-619</v>
      </c>
      <c r="J23" s="46">
        <f>'2. Cons Stat of Income'!E23</f>
        <v>6475</v>
      </c>
      <c r="L23" s="94">
        <v>-4010</v>
      </c>
    </row>
    <row r="24" spans="1:12" ht="13.5" thickBot="1" x14ac:dyDescent="0.25">
      <c r="B24" s="10" t="s">
        <v>9</v>
      </c>
      <c r="C24" s="11">
        <v>7669</v>
      </c>
      <c r="D24" s="11">
        <v>11365</v>
      </c>
      <c r="E24" s="11">
        <v>3225</v>
      </c>
      <c r="F24" s="11">
        <v>7554</v>
      </c>
      <c r="G24" s="11">
        <v>8851</v>
      </c>
      <c r="H24" s="12">
        <f>'2. Cons Stat of Income'!C24</f>
        <v>5782</v>
      </c>
      <c r="J24" s="47">
        <f>'2. Cons Stat of Income'!E24</f>
        <v>22189</v>
      </c>
      <c r="L24" s="95">
        <v>20063</v>
      </c>
    </row>
    <row r="25" spans="1:12" ht="13.5" thickBot="1" x14ac:dyDescent="0.25">
      <c r="B25" s="23"/>
      <c r="C25" s="24"/>
      <c r="D25" s="24"/>
      <c r="E25" s="24"/>
      <c r="F25" s="24"/>
      <c r="G25" s="24"/>
      <c r="H25" s="25"/>
      <c r="J25" s="41"/>
      <c r="L25" s="97"/>
    </row>
    <row r="26" spans="1:12" x14ac:dyDescent="0.2">
      <c r="B26" s="74" t="s">
        <v>102</v>
      </c>
      <c r="C26" s="76"/>
      <c r="D26" s="76"/>
      <c r="E26" s="76"/>
      <c r="F26" s="76"/>
      <c r="G26" s="76"/>
      <c r="H26" s="75"/>
      <c r="J26" s="116"/>
      <c r="L26" s="99"/>
    </row>
    <row r="27" spans="1:12" s="81" customFormat="1" x14ac:dyDescent="0.2">
      <c r="A27"/>
      <c r="B27" s="20" t="s">
        <v>11</v>
      </c>
      <c r="C27" s="79">
        <v>0.51</v>
      </c>
      <c r="D27" s="79">
        <v>0.56000000000000005</v>
      </c>
      <c r="E27" s="79">
        <v>0.54</v>
      </c>
      <c r="F27" s="79">
        <v>0.56999999999999995</v>
      </c>
      <c r="G27" s="79">
        <v>0.56000000000000005</v>
      </c>
      <c r="H27" s="80">
        <f>'1. Key figures table'!C12</f>
        <v>0.56999999999999995</v>
      </c>
      <c r="J27" s="123">
        <f>'1. Key figures table'!F12</f>
        <v>0.56000000000000005</v>
      </c>
      <c r="L27" s="100">
        <v>0.54</v>
      </c>
    </row>
    <row r="28" spans="1:12" s="81" customFormat="1" x14ac:dyDescent="0.2">
      <c r="A28"/>
      <c r="B28" s="20" t="s">
        <v>12</v>
      </c>
      <c r="C28" s="79">
        <v>0.03</v>
      </c>
      <c r="D28" s="79">
        <v>0.06</v>
      </c>
      <c r="E28" s="79">
        <v>0.02</v>
      </c>
      <c r="F28" s="79">
        <v>0.01</v>
      </c>
      <c r="G28" s="79">
        <v>0.04</v>
      </c>
      <c r="H28" s="80">
        <f>'1. Key figures table'!C16</f>
        <v>0.03</v>
      </c>
      <c r="J28" s="123">
        <f>'1. Key figures table'!F16</f>
        <v>0.03</v>
      </c>
      <c r="L28" s="100">
        <v>0.03</v>
      </c>
    </row>
    <row r="29" spans="1:12" s="78" customFormat="1" ht="13.5" thickBot="1" x14ac:dyDescent="0.25">
      <c r="A29"/>
      <c r="B29" s="61"/>
      <c r="C29" s="62"/>
      <c r="D29" s="62"/>
      <c r="E29" s="62"/>
      <c r="F29" s="62"/>
      <c r="G29" s="62"/>
      <c r="H29" s="63"/>
      <c r="J29" s="124"/>
      <c r="L29" s="101"/>
    </row>
    <row r="30" spans="1:12" x14ac:dyDescent="0.2">
      <c r="B30" s="74" t="s">
        <v>10</v>
      </c>
      <c r="C30" s="76"/>
      <c r="D30" s="76"/>
      <c r="E30" s="76"/>
      <c r="F30" s="76"/>
      <c r="G30" s="76"/>
      <c r="H30" s="75"/>
      <c r="J30" s="116"/>
      <c r="L30" s="99"/>
    </row>
    <row r="31" spans="1:12" x14ac:dyDescent="0.2">
      <c r="B31" s="55" t="s">
        <v>15</v>
      </c>
      <c r="C31" s="28">
        <v>0.03</v>
      </c>
      <c r="D31" s="28">
        <v>0.05</v>
      </c>
      <c r="E31" s="28">
        <v>0.01</v>
      </c>
      <c r="F31" s="28">
        <v>0.03</v>
      </c>
      <c r="G31" s="28">
        <v>0.04</v>
      </c>
      <c r="H31" s="29">
        <f>'1. Key figures table'!C19</f>
        <v>0.03</v>
      </c>
      <c r="J31" s="120">
        <f>'1. Key figures table'!F19</f>
        <v>0.1</v>
      </c>
      <c r="L31" s="102">
        <v>0.09</v>
      </c>
    </row>
    <row r="32" spans="1:12" ht="15" thickBot="1" x14ac:dyDescent="0.25">
      <c r="B32" s="56" t="s">
        <v>19</v>
      </c>
      <c r="C32" s="30">
        <v>7.0000000000000007E-2</v>
      </c>
      <c r="D32" s="30">
        <v>0.1</v>
      </c>
      <c r="E32" s="30">
        <v>0.06</v>
      </c>
      <c r="F32" s="30">
        <v>0.08</v>
      </c>
      <c r="G32" s="30">
        <v>0.08</v>
      </c>
      <c r="H32" s="31">
        <f>'1. Key figures table'!C20</f>
        <v>7.0000000000000007E-2</v>
      </c>
      <c r="J32" s="121">
        <f>'1. Key figures table'!F20</f>
        <v>0.23</v>
      </c>
      <c r="L32" s="103">
        <v>0.26</v>
      </c>
    </row>
    <row r="33" spans="2:11" x14ac:dyDescent="0.2">
      <c r="B33" s="1"/>
      <c r="C33" s="1"/>
      <c r="D33" s="1"/>
      <c r="E33" s="1"/>
      <c r="F33" s="1"/>
      <c r="G33" s="1"/>
      <c r="H33" s="1"/>
    </row>
    <row r="34" spans="2:11" ht="14.25" x14ac:dyDescent="0.2">
      <c r="B34" s="3" t="s">
        <v>147</v>
      </c>
      <c r="C34" s="1"/>
      <c r="D34" s="1"/>
      <c r="E34" s="1"/>
      <c r="F34" s="1"/>
      <c r="G34" s="1"/>
      <c r="H34" s="1"/>
    </row>
    <row r="35" spans="2:11" x14ac:dyDescent="0.2">
      <c r="B35" s="1"/>
      <c r="C35" s="1"/>
      <c r="D35" s="1"/>
      <c r="E35" s="1"/>
      <c r="F35" s="1"/>
      <c r="G35" s="1"/>
      <c r="H35" s="1"/>
    </row>
    <row r="36" spans="2:11" x14ac:dyDescent="0.2">
      <c r="C36" s="111"/>
      <c r="D36" s="111"/>
      <c r="E36" s="111"/>
      <c r="F36" s="111"/>
      <c r="G36" s="111"/>
      <c r="H36" s="111"/>
      <c r="I36" s="111"/>
      <c r="J36" s="111"/>
      <c r="K36" s="111"/>
    </row>
    <row r="37" spans="2:11" x14ac:dyDescent="0.2">
      <c r="C37" s="111"/>
      <c r="D37" s="111"/>
      <c r="E37" s="111"/>
      <c r="F37" s="111"/>
      <c r="G37" s="111"/>
      <c r="H37" s="111"/>
      <c r="I37" s="111"/>
      <c r="J37" s="111"/>
      <c r="K37" s="111"/>
    </row>
    <row r="38" spans="2:11" x14ac:dyDescent="0.2">
      <c r="C38" s="90"/>
    </row>
    <row r="44" spans="2:11" x14ac:dyDescent="0.2">
      <c r="C44" s="91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6" t="s">
        <v>36</v>
      </c>
      <c r="C2" s="1"/>
      <c r="D2" s="1"/>
      <c r="E2" s="1"/>
      <c r="F2" s="1"/>
      <c r="G2" s="1"/>
      <c r="H2" s="1"/>
    </row>
    <row r="3" spans="2:9" x14ac:dyDescent="0.2">
      <c r="B3" s="15" t="s">
        <v>131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5" customFormat="1" ht="24.75" customHeight="1" thickBot="1" x14ac:dyDescent="0.25">
      <c r="B5" s="77" t="s">
        <v>0</v>
      </c>
      <c r="C5" s="64">
        <v>41455</v>
      </c>
      <c r="D5" s="64">
        <v>41547</v>
      </c>
      <c r="E5" s="64">
        <v>41639</v>
      </c>
      <c r="F5" s="64">
        <v>41729</v>
      </c>
      <c r="G5" s="64">
        <v>41820</v>
      </c>
      <c r="H5" s="65">
        <v>41912</v>
      </c>
    </row>
    <row r="6" spans="2:9" x14ac:dyDescent="0.2">
      <c r="B6" s="42" t="s">
        <v>37</v>
      </c>
      <c r="C6" s="43"/>
      <c r="D6" s="43"/>
      <c r="E6" s="43"/>
      <c r="F6" s="43"/>
      <c r="G6" s="66"/>
      <c r="H6" s="44"/>
      <c r="I6" s="5"/>
    </row>
    <row r="7" spans="2:9" x14ac:dyDescent="0.2">
      <c r="B7" s="9" t="s">
        <v>38</v>
      </c>
      <c r="C7" s="13"/>
      <c r="D7" s="13"/>
      <c r="E7" s="13"/>
      <c r="F7" s="13"/>
      <c r="G7" s="24"/>
      <c r="H7" s="14"/>
      <c r="I7" s="5"/>
    </row>
    <row r="8" spans="2:9" x14ac:dyDescent="0.2">
      <c r="B8" s="20" t="s">
        <v>39</v>
      </c>
      <c r="C8" s="24">
        <v>381569</v>
      </c>
      <c r="D8" s="24">
        <v>381569</v>
      </c>
      <c r="E8" s="24">
        <v>381569</v>
      </c>
      <c r="F8" s="24">
        <v>381569</v>
      </c>
      <c r="G8" s="24">
        <v>381569</v>
      </c>
      <c r="H8" s="25">
        <f>'3. Cons Balance Sheet'!E8</f>
        <v>381569</v>
      </c>
      <c r="I8" s="5"/>
    </row>
    <row r="9" spans="2:9" x14ac:dyDescent="0.2">
      <c r="B9" s="20" t="s">
        <v>40</v>
      </c>
      <c r="C9" s="24">
        <v>809964</v>
      </c>
      <c r="D9" s="24">
        <v>812246</v>
      </c>
      <c r="E9" s="24">
        <v>803635</v>
      </c>
      <c r="F9" s="24">
        <v>798468</v>
      </c>
      <c r="G9" s="24">
        <v>799394</v>
      </c>
      <c r="H9" s="25">
        <f>'3. Cons Balance Sheet'!E9</f>
        <v>786997</v>
      </c>
      <c r="I9" s="5"/>
    </row>
    <row r="10" spans="2:9" x14ac:dyDescent="0.2">
      <c r="B10" s="35" t="s">
        <v>92</v>
      </c>
      <c r="C10" s="18">
        <v>38941</v>
      </c>
      <c r="D10" s="18">
        <v>39152</v>
      </c>
      <c r="E10" s="18">
        <v>38339</v>
      </c>
      <c r="F10" s="18">
        <v>37758</v>
      </c>
      <c r="G10" s="18">
        <v>38646</v>
      </c>
      <c r="H10" s="19">
        <f>SUM('3. Cons Balance Sheet'!E10:E12)</f>
        <v>39589</v>
      </c>
      <c r="I10" s="5"/>
    </row>
    <row r="11" spans="2:9" ht="13.5" thickBot="1" x14ac:dyDescent="0.25">
      <c r="B11" s="10" t="s">
        <v>50</v>
      </c>
      <c r="C11" s="11">
        <v>1230474</v>
      </c>
      <c r="D11" s="11">
        <v>1232967</v>
      </c>
      <c r="E11" s="11">
        <v>1223543</v>
      </c>
      <c r="F11" s="11">
        <v>1217795</v>
      </c>
      <c r="G11" s="11">
        <v>1219609</v>
      </c>
      <c r="H11" s="12">
        <f>'3. Cons Balance Sheet'!E13</f>
        <v>1208155</v>
      </c>
      <c r="I11" s="5"/>
    </row>
    <row r="12" spans="2:9" x14ac:dyDescent="0.2">
      <c r="B12" s="23"/>
      <c r="C12" s="24"/>
      <c r="D12" s="24"/>
      <c r="E12" s="24"/>
      <c r="F12" s="24"/>
      <c r="G12" s="24"/>
      <c r="H12" s="25"/>
      <c r="I12" s="5"/>
    </row>
    <row r="13" spans="2:9" x14ac:dyDescent="0.2">
      <c r="B13" s="23" t="s">
        <v>44</v>
      </c>
      <c r="C13" s="24"/>
      <c r="D13" s="24"/>
      <c r="E13" s="24"/>
      <c r="F13" s="24"/>
      <c r="G13" s="24"/>
      <c r="H13" s="25"/>
      <c r="I13" s="5"/>
    </row>
    <row r="14" spans="2:9" x14ac:dyDescent="0.2">
      <c r="B14" s="20" t="s">
        <v>45</v>
      </c>
      <c r="C14" s="24">
        <v>46978</v>
      </c>
      <c r="D14" s="24">
        <v>55514</v>
      </c>
      <c r="E14" s="24">
        <v>42260</v>
      </c>
      <c r="F14" s="24">
        <v>46212</v>
      </c>
      <c r="G14" s="24">
        <v>41314</v>
      </c>
      <c r="H14" s="25">
        <f>'3. Cons Balance Sheet'!E16</f>
        <v>54828</v>
      </c>
      <c r="I14" s="5"/>
    </row>
    <row r="15" spans="2:9" x14ac:dyDescent="0.2">
      <c r="B15" s="20" t="s">
        <v>93</v>
      </c>
      <c r="C15" s="24">
        <v>175338</v>
      </c>
      <c r="D15" s="24">
        <v>175206</v>
      </c>
      <c r="E15" s="24">
        <v>153926</v>
      </c>
      <c r="F15" s="24">
        <v>142624</v>
      </c>
      <c r="G15" s="24">
        <v>180592</v>
      </c>
      <c r="H15" s="25">
        <f>SUM('3. Cons Balance Sheet'!E17:E19)</f>
        <v>170351</v>
      </c>
      <c r="I15" s="5"/>
    </row>
    <row r="16" spans="2:9" x14ac:dyDescent="0.2">
      <c r="B16" s="35" t="s">
        <v>49</v>
      </c>
      <c r="C16" s="18">
        <v>181139</v>
      </c>
      <c r="D16" s="18">
        <v>227538</v>
      </c>
      <c r="E16" s="18">
        <v>257785</v>
      </c>
      <c r="F16" s="18">
        <v>219279</v>
      </c>
      <c r="G16" s="18">
        <v>226324</v>
      </c>
      <c r="H16" s="19">
        <f>'3. Cons Balance Sheet'!E20</f>
        <v>278621</v>
      </c>
      <c r="I16" s="5"/>
    </row>
    <row r="17" spans="2:9" ht="13.5" thickBot="1" x14ac:dyDescent="0.25">
      <c r="B17" s="10" t="s">
        <v>51</v>
      </c>
      <c r="C17" s="11">
        <v>403455</v>
      </c>
      <c r="D17" s="11">
        <v>458258</v>
      </c>
      <c r="E17" s="11">
        <v>453971</v>
      </c>
      <c r="F17" s="11">
        <v>408115</v>
      </c>
      <c r="G17" s="11">
        <v>448230</v>
      </c>
      <c r="H17" s="12">
        <f>'3. Cons Balance Sheet'!E21</f>
        <v>503800</v>
      </c>
      <c r="I17" s="5"/>
    </row>
    <row r="18" spans="2:9" x14ac:dyDescent="0.2">
      <c r="B18" s="23"/>
      <c r="C18" s="24"/>
      <c r="D18" s="24"/>
      <c r="E18" s="24"/>
      <c r="F18" s="24"/>
      <c r="G18" s="24"/>
      <c r="H18" s="25"/>
      <c r="I18" s="5"/>
    </row>
    <row r="19" spans="2:9" x14ac:dyDescent="0.2">
      <c r="B19" s="57" t="s">
        <v>52</v>
      </c>
      <c r="C19" s="67">
        <v>1633929</v>
      </c>
      <c r="D19" s="67">
        <v>1691225</v>
      </c>
      <c r="E19" s="67">
        <v>1677514</v>
      </c>
      <c r="F19" s="67">
        <v>1625910</v>
      </c>
      <c r="G19" s="67">
        <v>1667839</v>
      </c>
      <c r="H19" s="50">
        <f>'3. Cons Balance Sheet'!E23</f>
        <v>1711955</v>
      </c>
      <c r="I19" s="5"/>
    </row>
    <row r="20" spans="2:9" x14ac:dyDescent="0.2">
      <c r="B20" s="68"/>
      <c r="C20" s="13"/>
      <c r="D20" s="13"/>
      <c r="E20" s="13"/>
      <c r="F20" s="13"/>
      <c r="G20" s="13"/>
      <c r="H20" s="14"/>
      <c r="I20" s="5"/>
    </row>
    <row r="21" spans="2:9" x14ac:dyDescent="0.2">
      <c r="B21" s="69" t="s">
        <v>53</v>
      </c>
      <c r="C21" s="18"/>
      <c r="D21" s="18"/>
      <c r="E21" s="18"/>
      <c r="F21" s="18"/>
      <c r="G21" s="18"/>
      <c r="H21" s="19"/>
      <c r="I21" s="5"/>
    </row>
    <row r="22" spans="2:9" ht="13.5" thickBot="1" x14ac:dyDescent="0.25">
      <c r="B22" s="10" t="s">
        <v>61</v>
      </c>
      <c r="C22" s="11">
        <v>842583</v>
      </c>
      <c r="D22" s="11">
        <v>852598</v>
      </c>
      <c r="E22" s="11">
        <v>854261</v>
      </c>
      <c r="F22" s="11">
        <v>864130</v>
      </c>
      <c r="G22" s="11">
        <v>874511</v>
      </c>
      <c r="H22" s="12">
        <f>'3. Cons Balance Sheet'!E33</f>
        <v>890713</v>
      </c>
      <c r="I22" s="5"/>
    </row>
    <row r="23" spans="2:9" x14ac:dyDescent="0.2">
      <c r="B23" s="23"/>
      <c r="C23" s="24"/>
      <c r="D23" s="24"/>
      <c r="E23" s="24"/>
      <c r="F23" s="24"/>
      <c r="G23" s="24"/>
      <c r="H23" s="25"/>
      <c r="I23" s="5"/>
    </row>
    <row r="24" spans="2:9" x14ac:dyDescent="0.2">
      <c r="B24" s="20" t="s">
        <v>63</v>
      </c>
      <c r="C24" s="24">
        <v>167825</v>
      </c>
      <c r="D24" s="24">
        <v>167106</v>
      </c>
      <c r="E24" s="24">
        <v>171727</v>
      </c>
      <c r="F24" s="24">
        <v>166356</v>
      </c>
      <c r="G24" s="24">
        <v>163896</v>
      </c>
      <c r="H24" s="25">
        <f>'3. Cons Balance Sheet'!E37</f>
        <v>162791</v>
      </c>
      <c r="I24" s="5"/>
    </row>
    <row r="25" spans="2:9" x14ac:dyDescent="0.2">
      <c r="B25" s="20" t="s">
        <v>94</v>
      </c>
      <c r="C25" s="24">
        <v>172984</v>
      </c>
      <c r="D25" s="24">
        <v>173864</v>
      </c>
      <c r="E25" s="24">
        <v>99348</v>
      </c>
      <c r="F25" s="24">
        <v>99445</v>
      </c>
      <c r="G25" s="24">
        <v>99608</v>
      </c>
      <c r="H25" s="25">
        <f>'3. Cons Balance Sheet'!E36</f>
        <v>99739</v>
      </c>
      <c r="I25" s="5"/>
    </row>
    <row r="26" spans="2:9" x14ac:dyDescent="0.2">
      <c r="B26" s="20" t="s">
        <v>95</v>
      </c>
      <c r="C26" s="24">
        <v>0</v>
      </c>
      <c r="D26" s="24">
        <v>106</v>
      </c>
      <c r="E26" s="24">
        <v>74089</v>
      </c>
      <c r="F26" s="24">
        <v>74219</v>
      </c>
      <c r="G26" s="24">
        <v>74284</v>
      </c>
      <c r="H26" s="25">
        <f>'3. Cons Balance Sheet'!E43</f>
        <v>74381</v>
      </c>
      <c r="I26" s="5"/>
    </row>
    <row r="27" spans="2:9" x14ac:dyDescent="0.2">
      <c r="B27" s="20" t="s">
        <v>64</v>
      </c>
      <c r="C27" s="24">
        <v>80684</v>
      </c>
      <c r="D27" s="24">
        <v>80977</v>
      </c>
      <c r="E27" s="24">
        <v>79832</v>
      </c>
      <c r="F27" s="24">
        <v>88277</v>
      </c>
      <c r="G27" s="24">
        <v>90822</v>
      </c>
      <c r="H27" s="25">
        <f>'3. Cons Balance Sheet'!E38+'3. Cons Balance Sheet'!E46</f>
        <v>85552</v>
      </c>
      <c r="I27" s="5"/>
    </row>
    <row r="28" spans="2:9" x14ac:dyDescent="0.2">
      <c r="B28" s="20" t="s">
        <v>69</v>
      </c>
      <c r="C28" s="24">
        <v>93237</v>
      </c>
      <c r="D28" s="24">
        <v>88537</v>
      </c>
      <c r="E28" s="24">
        <v>82337</v>
      </c>
      <c r="F28" s="24">
        <v>74111</v>
      </c>
      <c r="G28" s="24">
        <v>87562</v>
      </c>
      <c r="H28" s="25">
        <f>'3. Cons Balance Sheet'!E44</f>
        <v>93350</v>
      </c>
      <c r="I28" s="5"/>
    </row>
    <row r="29" spans="2:9" x14ac:dyDescent="0.2">
      <c r="B29" s="20" t="s">
        <v>65</v>
      </c>
      <c r="C29" s="24">
        <v>83835</v>
      </c>
      <c r="D29" s="24">
        <v>115150</v>
      </c>
      <c r="E29" s="24">
        <v>113816</v>
      </c>
      <c r="F29" s="24">
        <v>109234</v>
      </c>
      <c r="G29" s="24">
        <v>107980</v>
      </c>
      <c r="H29" s="25">
        <f>'3. Cons Balance Sheet'!E39+'3. Cons Balance Sheet'!E47</f>
        <v>138999</v>
      </c>
      <c r="I29" s="5"/>
    </row>
    <row r="30" spans="2:9" x14ac:dyDescent="0.2">
      <c r="B30" s="35" t="s">
        <v>96</v>
      </c>
      <c r="C30" s="18">
        <v>192781</v>
      </c>
      <c r="D30" s="18">
        <v>212887</v>
      </c>
      <c r="E30" s="18">
        <v>202104</v>
      </c>
      <c r="F30" s="18">
        <v>150138</v>
      </c>
      <c r="G30" s="18">
        <v>169176</v>
      </c>
      <c r="H30" s="19">
        <f>SUM('3. Cons Balance Sheet'!E45,'3. Cons Balance Sheet'!E48)</f>
        <v>166430</v>
      </c>
      <c r="I30" s="5"/>
    </row>
    <row r="31" spans="2:9" ht="13.5" thickBot="1" x14ac:dyDescent="0.25">
      <c r="B31" s="10" t="s">
        <v>97</v>
      </c>
      <c r="C31" s="11">
        <v>791346</v>
      </c>
      <c r="D31" s="11">
        <v>838627</v>
      </c>
      <c r="E31" s="11">
        <v>823253</v>
      </c>
      <c r="F31" s="11">
        <v>761780</v>
      </c>
      <c r="G31" s="11">
        <v>793328</v>
      </c>
      <c r="H31" s="12">
        <f>SUM(H24:H30)</f>
        <v>821242</v>
      </c>
      <c r="I31" s="5"/>
    </row>
    <row r="32" spans="2:9" x14ac:dyDescent="0.2">
      <c r="B32" s="23"/>
      <c r="C32" s="24"/>
      <c r="D32" s="24"/>
      <c r="E32" s="24"/>
      <c r="F32" s="24"/>
      <c r="G32" s="24"/>
      <c r="H32" s="25"/>
      <c r="I32" s="5"/>
    </row>
    <row r="33" spans="2:9" x14ac:dyDescent="0.2">
      <c r="B33" s="57" t="s">
        <v>72</v>
      </c>
      <c r="C33" s="67">
        <v>1633929</v>
      </c>
      <c r="D33" s="67">
        <v>1691225</v>
      </c>
      <c r="E33" s="67">
        <v>1677514</v>
      </c>
      <c r="F33" s="67">
        <v>1625910</v>
      </c>
      <c r="G33" s="67">
        <v>1667839</v>
      </c>
      <c r="H33" s="50">
        <f>'3. Cons Balance Sheet'!E51</f>
        <v>1711955</v>
      </c>
      <c r="I33" s="5"/>
    </row>
    <row r="34" spans="2:9" x14ac:dyDescent="0.2">
      <c r="B34" s="1"/>
      <c r="C34" s="1"/>
      <c r="D34" s="1"/>
      <c r="E34" s="1"/>
      <c r="F34" s="1"/>
      <c r="G34" s="1"/>
      <c r="H34" s="25"/>
      <c r="I34" s="5"/>
    </row>
    <row r="35" spans="2:9" x14ac:dyDescent="0.2">
      <c r="B35" s="3" t="s">
        <v>132</v>
      </c>
      <c r="C35" s="134">
        <v>6138</v>
      </c>
      <c r="D35" s="134">
        <v>51778</v>
      </c>
      <c r="E35" s="134">
        <v>82785</v>
      </c>
      <c r="F35" s="134">
        <v>44279</v>
      </c>
      <c r="G35" s="134">
        <v>51324</v>
      </c>
      <c r="H35" s="135">
        <v>103620.63400000002</v>
      </c>
      <c r="I35" s="5"/>
    </row>
    <row r="36" spans="2:9" x14ac:dyDescent="0.2">
      <c r="I36" s="5"/>
    </row>
    <row r="37" spans="2:9" x14ac:dyDescent="0.2">
      <c r="C37" s="90"/>
      <c r="D37" s="90"/>
      <c r="E37" s="90"/>
      <c r="F37" s="90"/>
      <c r="G37" s="90"/>
      <c r="H37" s="90"/>
      <c r="I37" s="5"/>
    </row>
    <row r="38" spans="2:9" x14ac:dyDescent="0.2">
      <c r="C38" s="90"/>
      <c r="D38" s="90"/>
      <c r="E38" s="90"/>
      <c r="F38" s="90"/>
      <c r="G38" s="90"/>
      <c r="H38" s="90"/>
      <c r="I38" s="5"/>
    </row>
    <row r="39" spans="2:9" x14ac:dyDescent="0.2">
      <c r="C39" s="90"/>
      <c r="D39" s="90"/>
      <c r="E39" s="90"/>
      <c r="F39" s="90"/>
      <c r="G39" s="90"/>
      <c r="H39" s="90"/>
      <c r="I39" s="5"/>
    </row>
    <row r="40" spans="2:9" x14ac:dyDescent="0.2">
      <c r="C40" s="90"/>
      <c r="D40" s="90"/>
      <c r="E40" s="90"/>
      <c r="F40" s="90"/>
      <c r="G40" s="90"/>
      <c r="H40" s="90"/>
      <c r="I40" s="5"/>
    </row>
    <row r="41" spans="2:9" x14ac:dyDescent="0.2">
      <c r="I41" s="5"/>
    </row>
    <row r="42" spans="2:9" x14ac:dyDescent="0.2">
      <c r="I42" s="5"/>
    </row>
    <row r="43" spans="2:9" x14ac:dyDescent="0.2">
      <c r="I43" s="5"/>
    </row>
    <row r="44" spans="2:9" x14ac:dyDescent="0.2">
      <c r="I44" s="5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/>
  </sheetViews>
  <sheetFormatPr defaultRowHeight="12.75" x14ac:dyDescent="0.2"/>
  <cols>
    <col min="2" max="2" width="55.7109375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6" t="s">
        <v>73</v>
      </c>
      <c r="C2" s="1"/>
      <c r="D2" s="1"/>
      <c r="E2" s="1"/>
      <c r="F2" s="1"/>
      <c r="G2" s="1"/>
      <c r="H2" s="1"/>
    </row>
    <row r="3" spans="2:17" x14ac:dyDescent="0.2">
      <c r="B3" s="15" t="s">
        <v>131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5" customFormat="1" ht="24.75" customHeight="1" thickBot="1" x14ac:dyDescent="0.25">
      <c r="B5" s="77" t="s">
        <v>0</v>
      </c>
      <c r="C5" s="6" t="s">
        <v>16</v>
      </c>
      <c r="D5" s="6" t="s">
        <v>17</v>
      </c>
      <c r="E5" s="6" t="s">
        <v>18</v>
      </c>
      <c r="F5" s="6" t="s">
        <v>113</v>
      </c>
      <c r="G5" s="6" t="s">
        <v>130</v>
      </c>
      <c r="H5" s="7" t="s">
        <v>139</v>
      </c>
      <c r="J5" s="119" t="s">
        <v>140</v>
      </c>
      <c r="L5" s="92" t="s">
        <v>124</v>
      </c>
      <c r="M5"/>
      <c r="N5"/>
      <c r="O5"/>
      <c r="P5"/>
      <c r="Q5"/>
    </row>
    <row r="6" spans="2:17" x14ac:dyDescent="0.2">
      <c r="B6" s="20" t="s">
        <v>74</v>
      </c>
      <c r="C6" s="41">
        <v>7648</v>
      </c>
      <c r="D6" s="41">
        <v>13615</v>
      </c>
      <c r="E6" s="41">
        <v>4233</v>
      </c>
      <c r="F6" s="41">
        <v>1511</v>
      </c>
      <c r="G6" s="41">
        <v>10232</v>
      </c>
      <c r="H6" s="25">
        <f>'4. Cons Stat of CF'!E6</f>
        <v>7843</v>
      </c>
      <c r="J6" s="125">
        <f>'4. Cons Stat of CF'!G6</f>
        <v>19586</v>
      </c>
      <c r="L6" s="113">
        <v>25546</v>
      </c>
    </row>
    <row r="7" spans="2:17" x14ac:dyDescent="0.2">
      <c r="B7" s="20" t="s">
        <v>128</v>
      </c>
      <c r="C7" s="41">
        <v>-1610</v>
      </c>
      <c r="D7" s="41">
        <v>-323</v>
      </c>
      <c r="E7" s="41">
        <v>-3179</v>
      </c>
      <c r="F7" s="41">
        <v>380</v>
      </c>
      <c r="G7" s="41">
        <v>-34</v>
      </c>
      <c r="H7" s="25">
        <f>'4. Cons Stat of CF'!E8</f>
        <v>150</v>
      </c>
      <c r="J7" s="49">
        <f>'4. Cons Stat of CF'!G8</f>
        <v>497</v>
      </c>
      <c r="L7" s="114">
        <v>-7757</v>
      </c>
    </row>
    <row r="8" spans="2:17" x14ac:dyDescent="0.2">
      <c r="B8" s="20" t="s">
        <v>75</v>
      </c>
      <c r="C8" s="41">
        <v>32212.000000000004</v>
      </c>
      <c r="D8" s="41">
        <v>27416</v>
      </c>
      <c r="E8" s="41">
        <v>29083</v>
      </c>
      <c r="F8" s="41">
        <v>28184</v>
      </c>
      <c r="G8" s="41">
        <v>26673</v>
      </c>
      <c r="H8" s="25">
        <f>'4. Cons Stat of CF'!E9</f>
        <v>33158</v>
      </c>
      <c r="J8" s="49">
        <f>'4. Cons Stat of CF'!G9</f>
        <v>88014</v>
      </c>
      <c r="L8" s="114">
        <v>117419</v>
      </c>
    </row>
    <row r="9" spans="2:17" x14ac:dyDescent="0.2">
      <c r="B9" s="20" t="s">
        <v>98</v>
      </c>
      <c r="C9" s="41">
        <v>2276</v>
      </c>
      <c r="D9" s="41">
        <v>-3804</v>
      </c>
      <c r="E9" s="41">
        <v>1264</v>
      </c>
      <c r="F9" s="41">
        <v>6537</v>
      </c>
      <c r="G9" s="41">
        <v>263</v>
      </c>
      <c r="H9" s="25">
        <f>'4. Cons Stat of CF'!E10+'4. Cons Stat of CF'!E11</f>
        <v>-3749</v>
      </c>
      <c r="J9" s="49">
        <f>'4. Cons Stat of CF'!G10+'4. Cons Stat of CF'!G11</f>
        <v>3052</v>
      </c>
      <c r="L9" s="114">
        <v>-845</v>
      </c>
    </row>
    <row r="10" spans="2:17" x14ac:dyDescent="0.2">
      <c r="B10" s="35" t="s">
        <v>99</v>
      </c>
      <c r="C10" s="46">
        <v>-13046.000000000004</v>
      </c>
      <c r="D10" s="46">
        <v>37977.000000000007</v>
      </c>
      <c r="E10" s="46">
        <v>27207</v>
      </c>
      <c r="F10" s="18">
        <v>-49332</v>
      </c>
      <c r="G10" s="18">
        <v>1236</v>
      </c>
      <c r="H10" s="19">
        <f>'4. Cons Stat of CF'!E13+'4. Cons Stat of CF'!E14+'4. Cons Stat of CF'!E15</f>
        <v>33560</v>
      </c>
      <c r="J10" s="46">
        <f>'4. Cons Stat of CF'!G13+'4. Cons Stat of CF'!G14+'4. Cons Stat of CF'!G15</f>
        <v>-14536</v>
      </c>
      <c r="L10" s="94">
        <v>53673</v>
      </c>
    </row>
    <row r="11" spans="2:17" ht="13.5" thickBot="1" x14ac:dyDescent="0.25">
      <c r="B11" s="10" t="s">
        <v>84</v>
      </c>
      <c r="C11" s="47">
        <v>27479.999999999996</v>
      </c>
      <c r="D11" s="47">
        <v>74881</v>
      </c>
      <c r="E11" s="47">
        <v>58608</v>
      </c>
      <c r="F11" s="11">
        <v>-12720</v>
      </c>
      <c r="G11" s="11">
        <v>38370</v>
      </c>
      <c r="H11" s="12">
        <f>'4. Cons Stat of CF'!E16</f>
        <v>70962</v>
      </c>
      <c r="J11" s="47">
        <f>'4. Cons Stat of CF'!G16</f>
        <v>96613</v>
      </c>
      <c r="L11" s="95">
        <v>188036</v>
      </c>
    </row>
    <row r="12" spans="2:17" x14ac:dyDescent="0.2">
      <c r="B12" s="23"/>
      <c r="C12" s="24"/>
      <c r="D12" s="24"/>
      <c r="E12" s="41"/>
      <c r="F12" s="24"/>
      <c r="G12" s="24"/>
      <c r="H12" s="25"/>
      <c r="J12" s="41"/>
      <c r="L12" s="97"/>
    </row>
    <row r="13" spans="2:17" x14ac:dyDescent="0.2">
      <c r="B13" s="20" t="s">
        <v>81</v>
      </c>
      <c r="C13" s="24">
        <v>613</v>
      </c>
      <c r="D13" s="24">
        <v>73</v>
      </c>
      <c r="E13" s="24">
        <v>71</v>
      </c>
      <c r="F13" s="24">
        <v>103</v>
      </c>
      <c r="G13" s="24">
        <v>1061</v>
      </c>
      <c r="H13" s="25">
        <f>'4. Cons Stat of CF'!E18</f>
        <v>145</v>
      </c>
      <c r="J13" s="49">
        <f>'4. Cons Stat of CF'!G18</f>
        <v>1309</v>
      </c>
      <c r="L13" s="114">
        <v>1139</v>
      </c>
    </row>
    <row r="14" spans="2:17" x14ac:dyDescent="0.2">
      <c r="B14" s="20" t="s">
        <v>82</v>
      </c>
      <c r="C14" s="24">
        <v>-635</v>
      </c>
      <c r="D14" s="24">
        <v>-607</v>
      </c>
      <c r="E14" s="24">
        <v>-749</v>
      </c>
      <c r="F14" s="24">
        <v>-895</v>
      </c>
      <c r="G14" s="24">
        <v>-824</v>
      </c>
      <c r="H14" s="25">
        <f>'4. Cons Stat of CF'!E19</f>
        <v>-628</v>
      </c>
      <c r="J14" s="49">
        <f>'4. Cons Stat of CF'!G19</f>
        <v>-2347</v>
      </c>
      <c r="L14" s="114">
        <v>-2863</v>
      </c>
    </row>
    <row r="15" spans="2:17" x14ac:dyDescent="0.2">
      <c r="B15" s="35" t="s">
        <v>119</v>
      </c>
      <c r="C15" s="46">
        <v>18030</v>
      </c>
      <c r="D15" s="46">
        <v>-3389</v>
      </c>
      <c r="E15" s="46">
        <v>-7093</v>
      </c>
      <c r="F15" s="18">
        <v>-1127</v>
      </c>
      <c r="G15" s="18">
        <v>-5364</v>
      </c>
      <c r="H15" s="19">
        <f>'4. Cons Stat of CF'!E20</f>
        <v>-2834</v>
      </c>
      <c r="J15" s="46">
        <f>'4. Cons Stat of CF'!G20</f>
        <v>-9325</v>
      </c>
      <c r="L15" s="94">
        <v>73196</v>
      </c>
    </row>
    <row r="16" spans="2:17" ht="13.5" thickBot="1" x14ac:dyDescent="0.25">
      <c r="B16" s="10" t="s">
        <v>83</v>
      </c>
      <c r="C16" s="47">
        <v>45488</v>
      </c>
      <c r="D16" s="47">
        <v>70958</v>
      </c>
      <c r="E16" s="47">
        <v>50837</v>
      </c>
      <c r="F16" s="11">
        <v>-14639</v>
      </c>
      <c r="G16" s="11">
        <v>33243</v>
      </c>
      <c r="H16" s="12">
        <f>'4. Cons Stat of CF'!E21</f>
        <v>67645</v>
      </c>
      <c r="J16" s="47">
        <f>'4. Cons Stat of CF'!G21</f>
        <v>86250</v>
      </c>
      <c r="L16" s="95">
        <v>259508</v>
      </c>
    </row>
    <row r="17" spans="2:13" x14ac:dyDescent="0.2">
      <c r="B17" s="35"/>
      <c r="C17" s="46"/>
      <c r="D17" s="46"/>
      <c r="E17" s="46"/>
      <c r="F17" s="18"/>
      <c r="G17" s="18"/>
      <c r="H17" s="19"/>
      <c r="J17" s="46"/>
      <c r="L17" s="94"/>
    </row>
    <row r="18" spans="2:13" ht="13.5" thickBot="1" x14ac:dyDescent="0.25">
      <c r="B18" s="10" t="s">
        <v>111</v>
      </c>
      <c r="C18" s="47">
        <v>-24014</v>
      </c>
      <c r="D18" s="47">
        <v>-24459</v>
      </c>
      <c r="E18" s="47">
        <v>-21243</v>
      </c>
      <c r="F18" s="11">
        <v>-23878</v>
      </c>
      <c r="G18" s="11">
        <v>-27028</v>
      </c>
      <c r="H18" s="12">
        <f>'4. Cons Stat of CF'!E26</f>
        <v>-21742</v>
      </c>
      <c r="J18" s="47">
        <f>'4. Cons Stat of CF'!G26</f>
        <v>-72648</v>
      </c>
      <c r="L18" s="95">
        <v>-90504</v>
      </c>
    </row>
    <row r="19" spans="2:13" x14ac:dyDescent="0.2">
      <c r="B19" s="35"/>
      <c r="C19" s="46"/>
      <c r="D19" s="46"/>
      <c r="E19" s="46"/>
      <c r="F19" s="18"/>
      <c r="G19" s="18"/>
      <c r="H19" s="19"/>
      <c r="J19" s="46"/>
      <c r="L19" s="94"/>
    </row>
    <row r="20" spans="2:13" ht="13.5" thickBot="1" x14ac:dyDescent="0.25">
      <c r="B20" s="10" t="s">
        <v>112</v>
      </c>
      <c r="C20" s="47">
        <v>157</v>
      </c>
      <c r="D20" s="47">
        <v>0</v>
      </c>
      <c r="E20" s="47">
        <v>1177</v>
      </c>
      <c r="F20" s="11">
        <v>52</v>
      </c>
      <c r="G20" s="11">
        <v>399</v>
      </c>
      <c r="H20" s="12">
        <f>'4. Cons Stat of CF'!E31</f>
        <v>5366</v>
      </c>
      <c r="J20" s="47">
        <f>'4. Cons Stat of CF'!G31</f>
        <v>5818</v>
      </c>
      <c r="L20" s="95">
        <v>-73869</v>
      </c>
    </row>
    <row r="21" spans="2:13" x14ac:dyDescent="0.2">
      <c r="B21" s="35"/>
      <c r="C21" s="46"/>
      <c r="D21" s="46"/>
      <c r="E21" s="46"/>
      <c r="F21" s="18"/>
      <c r="G21" s="18"/>
      <c r="H21" s="19"/>
      <c r="J21" s="46"/>
      <c r="L21" s="94"/>
    </row>
    <row r="22" spans="2:13" ht="13.5" thickBot="1" x14ac:dyDescent="0.25">
      <c r="B22" s="10" t="s">
        <v>105</v>
      </c>
      <c r="C22" s="47">
        <v>21631</v>
      </c>
      <c r="D22" s="47">
        <v>46498.999999999993</v>
      </c>
      <c r="E22" s="47">
        <v>30771</v>
      </c>
      <c r="F22" s="11">
        <v>-38465</v>
      </c>
      <c r="G22" s="11">
        <v>6614</v>
      </c>
      <c r="H22" s="12">
        <f>'4. Cons Stat of CF'!E33</f>
        <v>51269</v>
      </c>
      <c r="J22" s="47">
        <f>'4. Cons Stat of CF'!G33</f>
        <v>19420</v>
      </c>
      <c r="L22" s="95">
        <v>95135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x14ac:dyDescent="0.2">
      <c r="B24" s="3"/>
      <c r="C24" s="112"/>
      <c r="D24" s="112"/>
      <c r="E24" s="112"/>
      <c r="F24" s="112"/>
      <c r="G24" s="112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11"/>
      <c r="J36" s="111"/>
      <c r="K36" s="111"/>
    </row>
    <row r="37" spans="9:11" x14ac:dyDescent="0.2">
      <c r="I37" s="111"/>
      <c r="J37" s="111"/>
      <c r="K37" s="111"/>
    </row>
  </sheetData>
  <pageMargins left="0.70866141732283472" right="0.70866141732283472" top="0.74803149606299213" bottom="0.74803149606299213" header="0.31496062992125984" footer="0.31496062992125984"/>
  <pageSetup paperSize="9" scale="62" orientation="portrait" r:id="rId1"/>
  <headerFooter scaleWithDoc="0" alignWithMargins="0">
    <oddHeader>&amp;L&amp;"Arial,Bold"TOMTOM FINANCIAL DATA PACK Q3 '14&amp;R&amp;K03-021Copyright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2014-10-28T19:50:44Z</cp:lastPrinted>
  <dcterms:created xsi:type="dcterms:W3CDTF">2014-01-10T15:24:48Z</dcterms:created>
  <dcterms:modified xsi:type="dcterms:W3CDTF">2014-10-28T20:29:37Z</dcterms:modified>
</cp:coreProperties>
</file>