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95" windowWidth="12240" windowHeight="5655" tabRatio="91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Sheet'!$B$5:$F$45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(Q)'!$B$5:$H$35</definedName>
    <definedName name="Consolidated_condensed_statement_of_income" localSheetId="6">'6. Balance Sheet (Q)'!$B$5:$H$18</definedName>
    <definedName name="Consolidated_condensed_statements_of_cash_flows" localSheetId="4">'4. Cons Stat of CF'!$B$5:$H$37</definedName>
    <definedName name="Consolidated_condensed_statements_of_cash_flows" localSheetId="7">'7. CF (Q)'!$B$5:$H$22</definedName>
    <definedName name="FX_rate">#REF!</definedName>
    <definedName name="Key_figures" localSheetId="1">'1. Key figures table'!$B$6:$E$22</definedName>
    <definedName name="_xlnm.Print_Area" localSheetId="1">'1. Key figures table'!$B$2:$E$98</definedName>
    <definedName name="_xlnm.Print_Area" localSheetId="2">'2. Cons Stat of Income'!$B$2:$F$36</definedName>
    <definedName name="_xlnm.Print_Area" localSheetId="3">'3. Cons Balance Sheet'!$B$2:$F$46</definedName>
    <definedName name="_xlnm.Print_Area" localSheetId="4">'4. Cons Stat of CF'!$B$2:$H$39</definedName>
    <definedName name="_xlnm.Print_Area" localSheetId="5">'5. Stat of Income (Q)'!$B$2:$L$37</definedName>
    <definedName name="_xlnm.Print_Area" localSheetId="6">'6. Balance Sheet (Q)'!$B$2:$H$36</definedName>
    <definedName name="_xlnm.Print_Area" localSheetId="7">'7. CF (Q)'!$B$2:$L$25</definedName>
    <definedName name="_xlnm.Print_Area" localSheetId="0">Cover!$B$2:$R$44</definedName>
    <definedName name="_xlnm.Print_Titles" localSheetId="1">'1. Key figures table'!$2:$4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Sheet'!$B$5:$F$45</definedName>
    <definedName name="Table_1Income" localSheetId="4">'4. Cons Stat of CF'!$B$5:$H$37</definedName>
    <definedName name="Table_1Income" localSheetId="5">'5. Stat of Income (Q)'!$B$5:$H$35</definedName>
    <definedName name="Table_1Income" localSheetId="6">'6. Balance Sheet (Q)'!$B$5:$H$18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26" i="12" l="1"/>
  <c r="H30" i="12" l="1"/>
  <c r="H35" i="12" l="1"/>
  <c r="H7" i="13" l="1"/>
  <c r="H6" i="13"/>
  <c r="H35" i="11"/>
  <c r="H34" i="11"/>
  <c r="H31" i="11"/>
  <c r="H29" i="11"/>
  <c r="H15" i="12" l="1"/>
  <c r="H28" i="12"/>
  <c r="H9" i="12"/>
  <c r="H10" i="12"/>
  <c r="H14" i="12"/>
  <c r="H24" i="12"/>
  <c r="H22" i="12" l="1"/>
  <c r="H11" i="12"/>
  <c r="H8" i="12"/>
  <c r="H13" i="12"/>
  <c r="H25" i="12"/>
  <c r="H27" i="12" l="1"/>
  <c r="H29" i="12"/>
  <c r="H16" i="12"/>
  <c r="H18" i="12"/>
  <c r="H33" i="12" l="1"/>
  <c r="H31" i="12"/>
  <c r="H13" i="13" l="1"/>
  <c r="H14" i="13"/>
  <c r="H15" i="13"/>
  <c r="H21" i="11" l="1"/>
  <c r="H13" i="11"/>
  <c r="H8" i="13"/>
  <c r="H12" i="11"/>
  <c r="H25" i="11"/>
  <c r="H22" i="11"/>
  <c r="H11" i="11"/>
  <c r="H20" i="11"/>
  <c r="H7" i="11"/>
  <c r="H18" i="13"/>
  <c r="H10" i="13"/>
  <c r="H9" i="13"/>
  <c r="H14" i="11" l="1"/>
  <c r="H10" i="11"/>
  <c r="H6" i="11"/>
  <c r="H16" i="13"/>
  <c r="H20" i="13"/>
  <c r="H11" i="13" l="1"/>
  <c r="H8" i="11"/>
  <c r="H22" i="13"/>
  <c r="H16" i="11" l="1"/>
  <c r="H18" i="11" s="1"/>
  <c r="H30" i="11" s="1"/>
  <c r="H26" i="11" l="1"/>
  <c r="H23" i="11"/>
</calcChain>
</file>

<file path=xl/sharedStrings.xml><?xml version="1.0" encoding="utf-8"?>
<sst xmlns="http://schemas.openxmlformats.org/spreadsheetml/2006/main" count="292" uniqueCount="193">
  <si>
    <t>(€ in thousands)</t>
  </si>
  <si>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</si>
  <si>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</si>
  <si>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</si>
  <si>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</si>
  <si>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</si>
  <si>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</si>
  <si>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</si>
  <si>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</si>
  <si>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</si>
  <si>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</si>
  <si>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</si>
  <si>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Automotive</t>
  </si>
  <si>
    <t>Licensing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</si>
  <si>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</si>
  <si>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</si>
  <si>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</si>
  <si>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</si>
  <si>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</si>
  <si>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</si>
  <si>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</si>
  <si>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</si>
  <si>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</si>
  <si>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</si>
  <si>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</si>
  <si>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</si>
  <si>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</si>
  <si>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</si>
  <si>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</si>
  <si>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</si>
  <si>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</si>
  <si>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</si>
  <si>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</si>
  <si>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Goodwill</t>
  </si>
  <si>
    <t>Other intangible assets</t>
  </si>
  <si>
    <t>Property, plant and equipment</t>
  </si>
  <si>
    <t>Deferred tax assets</t>
  </si>
  <si>
    <t>Investments in associates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</si>
  <si>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</si>
  <si>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</si>
  <si>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</si>
  <si>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</si>
  <si>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</si>
  <si>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</si>
  <si>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</si>
  <si>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</si>
  <si>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</si>
  <si>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</si>
  <si>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</si>
  <si>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</si>
  <si>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</si>
  <si>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</si>
  <si>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</si>
  <si>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</si>
  <si>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</si>
  <si>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</si>
  <si>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</si>
  <si>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</si>
  <si>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</si>
  <si>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</si>
  <si>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</si>
  <si>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</si>
  <si>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</si>
  <si>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</si>
  <si>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</si>
  <si>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</si>
  <si>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</si>
  <si>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</si>
  <si>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</si>
  <si>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</si>
  <si>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</si>
  <si>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</si>
  <si>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</si>
  <si>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</si>
  <si>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</si>
  <si>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Repayment of borrowings</t>
  </si>
  <si>
    <t>Proceeds on issue of ordinary shares</t>
  </si>
  <si>
    <t>CASH AND CASH EQUIVALENTS AT THE END OF PERIOD</t>
  </si>
  <si>
    <t>Last six quarters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</si>
  <si>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</si>
  <si>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</si>
  <si>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</si>
  <si>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</si>
  <si>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</si>
  <si>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</si>
  <si>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</si>
  <si>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</si>
  <si>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</si>
  <si>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</si>
  <si>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</si>
  <si>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</si>
  <si>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¹Earnings per share adjusted for acquisition-related amortisation &amp; gain on a post-tax basis.</t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</si>
  <si>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</si>
  <si>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</si>
  <si>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</si>
  <si>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</si>
  <si>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</si>
  <si>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Telematics</t>
  </si>
  <si>
    <t>Corporate income taxes (paid)/received</t>
  </si>
  <si>
    <t>Hardware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</si>
  <si>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</si>
  <si>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</si>
  <si>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</si>
  <si>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r>
      <t>Changes in working capital</t>
    </r>
    <r>
      <rPr>
        <vertAlign val="superscript"/>
        <sz val="10"/>
        <rFont val="Arial"/>
        <family val="2"/>
      </rPr>
      <t>1</t>
    </r>
  </si>
  <si>
    <t>Q1 '15</t>
  </si>
  <si>
    <t>OPERATING RESULT (EBIT)</t>
  </si>
  <si>
    <t>EPS - fully diluted</t>
  </si>
  <si>
    <t>Q1 '15
Unaudited</t>
  </si>
  <si>
    <t>Consumer</t>
  </si>
  <si>
    <t>Consumer products</t>
  </si>
  <si>
    <t>Automotive hardware</t>
  </si>
  <si>
    <t>Total Consumer revenue</t>
  </si>
  <si>
    <t>Key PND market data</t>
  </si>
  <si>
    <r>
      <t>Europe</t>
    </r>
    <r>
      <rPr>
        <u/>
        <vertAlign val="superscript"/>
        <sz val="10"/>
        <rFont val="Arial"/>
        <family val="2"/>
      </rPr>
      <t>2</t>
    </r>
  </si>
  <si>
    <t>Market size (# units sold in millions)</t>
  </si>
  <si>
    <t xml:space="preserve">TomTom market share </t>
  </si>
  <si>
    <t>North America</t>
  </si>
  <si>
    <t>Revenue split by type</t>
  </si>
  <si>
    <t>Total revenue</t>
  </si>
  <si>
    <t>Content &amp; Services revenue</t>
  </si>
  <si>
    <t xml:space="preserve">Depreciation and amortisation </t>
  </si>
  <si>
    <t>Of which acquisition-related amortisation</t>
  </si>
  <si>
    <t>Net result</t>
  </si>
  <si>
    <t xml:space="preserve">Net result </t>
  </si>
  <si>
    <t>Net result attributed to equity holders</t>
  </si>
  <si>
    <t>Tax effect of adjustments</t>
  </si>
  <si>
    <t>Adjusted net result</t>
  </si>
  <si>
    <t>Adjusted EPS, € fully diluted</t>
  </si>
  <si>
    <t>Income tax gain / (charge)</t>
  </si>
  <si>
    <t>Accruals and other liabilities</t>
  </si>
  <si>
    <t>Cash and cash equivalents at the beginning of period</t>
  </si>
  <si>
    <t>FY '14</t>
  </si>
  <si>
    <t>Q4 '14</t>
  </si>
  <si>
    <t>Net cash</t>
  </si>
  <si>
    <t>Income tax gain</t>
  </si>
  <si>
    <t>Financial gains</t>
  </si>
  <si>
    <t>Net (decrease) in cash and cash equivalents</t>
  </si>
  <si>
    <t>Key figures &amp; tables</t>
  </si>
  <si>
    <t>Revenue</t>
  </si>
  <si>
    <t>Gross result</t>
  </si>
  <si>
    <t xml:space="preserve">Gross margin </t>
  </si>
  <si>
    <t>EBIT</t>
  </si>
  <si>
    <t xml:space="preserve">EBIT margin </t>
  </si>
  <si>
    <t>P&amp;L RATES IN €</t>
  </si>
  <si>
    <t>ADJUSTED NET RESULT</t>
  </si>
  <si>
    <t>Subscription revenue</t>
  </si>
  <si>
    <t>Monthly subscription ARPU (€)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</si>
  <si>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</si>
  <si>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r>
      <t>Hardware and other services revenue</t>
    </r>
    <r>
      <rPr>
        <sz val="10"/>
        <rFont val="Verdana"/>
        <family val="2"/>
      </rPr>
      <t>²</t>
    </r>
  </si>
  <si>
    <t>US dollar</t>
  </si>
  <si>
    <t>GB pound</t>
  </si>
  <si>
    <t>Corporate income taxes (paid)</t>
  </si>
  <si>
    <t>Interest (paid)</t>
  </si>
  <si>
    <t>Subscriber installed base (# in thousands)</t>
  </si>
  <si>
    <t>First quarter 2016</t>
  </si>
  <si>
    <t>Q1 '16</t>
  </si>
  <si>
    <r>
      <t xml:space="preserve">Q1 '16 </t>
    </r>
    <r>
      <rPr>
        <sz val="10"/>
        <rFont val="Arial"/>
        <family val="2"/>
      </rPr>
      <t>actual
reported</t>
    </r>
  </si>
  <si>
    <r>
      <t xml:space="preserve">Q1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Q1 '15
FX rates</t>
    </r>
    <r>
      <rPr>
        <b/>
        <vertAlign val="superscript"/>
        <sz val="10"/>
        <rFont val="Arial"/>
        <family val="2"/>
      </rPr>
      <t>1</t>
    </r>
  </si>
  <si>
    <t>Actual key Q1 '16 financials recalculated based on last year (Q1 '15) FX rates
(€ in millions, unless stated otherwise)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</si>
  <si>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Q1 '16 income and expense in US dollar and GB pound have been converted to euro using Q1 '15 average rates. All other foreign currencies have not been converted.</t>
    </r>
  </si>
  <si>
    <t>Acquisition-related amortisation</t>
  </si>
  <si>
    <t>FX sensitivity</t>
  </si>
  <si>
    <t>Q1 '16
Unaudited</t>
  </si>
  <si>
    <t>31 December 2015
Audited</t>
  </si>
  <si>
    <t>31 March 2016 Unaudited</t>
  </si>
  <si>
    <t>Q2' 15</t>
  </si>
  <si>
    <t>Q3 '15</t>
  </si>
  <si>
    <t>Q4 '15</t>
  </si>
  <si>
    <t>FY '15</t>
  </si>
  <si>
    <t>Q2 '15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</si>
  <si>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movements in the non-current portion of deferred revenue presented under Non-Current liabilities.</t>
    </r>
  </si>
  <si>
    <t>Research and development</t>
  </si>
  <si>
    <t>Amortisation of technology &amp; database</t>
  </si>
  <si>
    <t>Total depreciation and amortisation</t>
  </si>
  <si>
    <t>Remeasurement of deferred tax liability</t>
  </si>
  <si>
    <t>Marketing</t>
  </si>
  <si>
    <t>Acquisition of subsidiaries and other businesses</t>
  </si>
  <si>
    <t>Change in utilisation of credit facility</t>
  </si>
  <si>
    <t>Dividends paid</t>
  </si>
  <si>
    <t>Selling, general and administrative</t>
  </si>
  <si>
    <t>`</t>
  </si>
  <si>
    <t>Income taxes</t>
  </si>
  <si>
    <t>Other taxes and social security</t>
  </si>
  <si>
    <t>y.o.y. change</t>
  </si>
  <si>
    <r>
      <t>(€ in millions, unless stated otherwise)</t>
    </r>
    <r>
      <rPr>
        <vertAlign val="superscript"/>
        <sz val="10"/>
        <rFont val="Arial"/>
        <family val="2"/>
      </rPr>
      <t>1</t>
    </r>
  </si>
  <si>
    <r>
      <t>NET RESULT</t>
    </r>
    <r>
      <rPr>
        <vertAlign val="superscript"/>
        <sz val="10"/>
        <rFont val="Arial"/>
        <family val="2"/>
      </rPr>
      <t>2</t>
    </r>
  </si>
  <si>
    <r>
      <t>Adjusted EPS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fully diluted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</si>
  <si>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Net result in Q1 '16 includes a gain from a remeasurement of certain deferred tax assets and liabilities</t>
    </r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</si>
  <si>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Earnings per fully diluted share count adjusted for acquisition-related amortisation &amp; gain on a post-tax basis</t>
    </r>
  </si>
  <si>
    <r>
      <t>1</t>
    </r>
    <r>
      <rPr>
        <i/>
        <sz val="10"/>
        <rFont val="Arial"/>
        <family val="2"/>
      </rPr>
      <t>Change percentages and totals are based on non-rounded figures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</si>
  <si>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are based on non-rounded figures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</si>
  <si>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EMEA12: AT, BE, CH, CZ, DE, ES, FR, GB, IT, NL, PL, SE. The market definition for Europe changed from EMEA17 to EMEA12 as of Q1 '16</t>
    </r>
  </si>
  <si>
    <r>
      <t>(€ in millions)</t>
    </r>
    <r>
      <rPr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</si>
</sst>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_-* #,##0.0_-;\-* #,##0.0_-;_-* &quot;-&quot;??_-;_-@_-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</borders>
  <cellStyleXfs count="39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15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0" fillId="0" borderId="0" xfId="0" applyAlignment="1">
      <alignment vertical="top"/>
    </xf>
    <xf numFmtId="3" fontId="4" fillId="2" borderId="2" xfId="0" applyNumberFormat="1" applyFont="1" applyFill="1" applyBorder="1" applyAlignment="1">
      <alignment horizontal="right" vertical="top"/>
    </xf>
    <xf numFmtId="3" fontId="4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4" fillId="2" borderId="0" xfId="0" applyFont="1" applyFill="1" applyBorder="1"/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9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4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3" fontId="0" fillId="2" borderId="4" xfId="0" applyNumberFormat="1" applyFont="1" applyFill="1" applyBorder="1" applyAlignment="1">
      <alignment horizontal="right"/>
    </xf>
    <xf numFmtId="0" fontId="0" fillId="2" borderId="3" xfId="0" applyFont="1" applyFill="1" applyBorder="1"/>
    <xf numFmtId="3" fontId="0" fillId="0" borderId="0" xfId="0" applyNumberFormat="1" applyFont="1" applyFill="1" applyAlignment="1">
      <alignment horizontal="right"/>
    </xf>
    <xf numFmtId="0" fontId="4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3" fontId="4" fillId="3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6" fillId="2" borderId="0" xfId="0" applyFont="1" applyFill="1" applyAlignment="1">
      <alignment horizontal="left" indent="1"/>
    </xf>
    <xf numFmtId="9" fontId="6" fillId="2" borderId="0" xfId="37" applyFont="1" applyFill="1" applyAlignment="1">
      <alignment horizontal="right"/>
    </xf>
    <xf numFmtId="9" fontId="6" fillId="3" borderId="0" xfId="37" applyFont="1" applyFill="1" applyAlignment="1">
      <alignment horizontal="right"/>
    </xf>
    <xf numFmtId="166" fontId="4" fillId="0" borderId="2" xfId="0" applyNumberFormat="1" applyFont="1" applyFill="1" applyBorder="1" applyAlignment="1">
      <alignment horizontal="right" vertical="top"/>
    </xf>
    <xf numFmtId="166" fontId="4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6" fillId="0" borderId="0" xfId="0" applyFont="1"/>
    <xf numFmtId="9" fontId="2" fillId="2" borderId="0" xfId="37" applyFont="1" applyFill="1" applyAlignment="1">
      <alignment horizontal="right"/>
    </xf>
    <xf numFmtId="9" fontId="2" fillId="3" borderId="0" xfId="37" applyFont="1" applyFill="1" applyAlignment="1">
      <alignment horizontal="right"/>
    </xf>
    <xf numFmtId="0" fontId="0" fillId="0" borderId="0" xfId="0" applyFont="1"/>
    <xf numFmtId="9" fontId="6" fillId="3" borderId="0" xfId="37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4" fillId="4" borderId="2" xfId="0" applyNumberFormat="1" applyFont="1" applyFill="1" applyBorder="1" applyAlignment="1">
      <alignment horizontal="right" vertical="top"/>
    </xf>
    <xf numFmtId="3" fontId="4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4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2" fillId="4" borderId="0" xfId="37" applyFont="1" applyFill="1" applyAlignment="1">
      <alignment horizontal="right"/>
    </xf>
    <xf numFmtId="9" fontId="6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0" fontId="4" fillId="0" borderId="0" xfId="0" applyFont="1"/>
    <xf numFmtId="9" fontId="0" fillId="0" borderId="0" xfId="37" applyFont="1"/>
    <xf numFmtId="3" fontId="0" fillId="2" borderId="0" xfId="0" applyNumberFormat="1" applyFill="1"/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/>
    </xf>
    <xf numFmtId="3" fontId="4" fillId="3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167" fontId="0" fillId="3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9" fontId="2" fillId="0" borderId="0" xfId="37" applyFont="1" applyFill="1" applyBorder="1" applyAlignment="1">
      <alignment horizontal="right"/>
    </xf>
    <xf numFmtId="9" fontId="6" fillId="0" borderId="0" xfId="37" applyFont="1" applyFill="1" applyBorder="1" applyAlignment="1">
      <alignment horizontal="right"/>
    </xf>
    <xf numFmtId="9" fontId="0" fillId="0" borderId="0" xfId="37" applyFont="1" applyFill="1" applyBorder="1" applyAlignment="1">
      <alignment horizontal="right"/>
    </xf>
    <xf numFmtId="0" fontId="6" fillId="2" borderId="3" xfId="0" applyFont="1" applyFill="1" applyBorder="1" applyAlignment="1">
      <alignment horizontal="left" indent="1"/>
    </xf>
    <xf numFmtId="9" fontId="6" fillId="3" borderId="3" xfId="37" applyFont="1" applyFill="1" applyBorder="1" applyAlignment="1">
      <alignment horizontal="right"/>
    </xf>
    <xf numFmtId="9" fontId="6" fillId="2" borderId="3" xfId="37" applyFont="1" applyFill="1" applyBorder="1" applyAlignment="1">
      <alignment horizontal="right"/>
    </xf>
    <xf numFmtId="0" fontId="6" fillId="2" borderId="5" xfId="0" applyFont="1" applyFill="1" applyBorder="1" applyAlignment="1">
      <alignment vertical="top" wrapText="1"/>
    </xf>
    <xf numFmtId="0" fontId="0" fillId="0" borderId="0" xfId="0" applyFill="1" applyBorder="1"/>
    <xf numFmtId="0" fontId="6" fillId="2" borderId="0" xfId="0" applyFont="1" applyFill="1" applyBorder="1" applyAlignment="1">
      <alignment vertical="top" wrapText="1"/>
    </xf>
    <xf numFmtId="3" fontId="4" fillId="0" borderId="2" xfId="0" applyNumberFormat="1" applyFont="1" applyFill="1" applyBorder="1" applyAlignment="1">
      <alignment horizontal="right" vertical="top"/>
    </xf>
    <xf numFmtId="0" fontId="0" fillId="0" borderId="6" xfId="0" applyFill="1" applyBorder="1"/>
    <xf numFmtId="2" fontId="0" fillId="0" borderId="0" xfId="38" applyNumberFormat="1" applyFont="1" applyFill="1" applyBorder="1" applyAlignment="1">
      <alignment horizontal="right"/>
    </xf>
    <xf numFmtId="2" fontId="0" fillId="0" borderId="3" xfId="38" applyNumberFormat="1" applyFont="1" applyFill="1" applyBorder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vertical="top" wrapText="1"/>
    </xf>
    <xf numFmtId="9" fontId="6" fillId="0" borderId="3" xfId="37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167" fontId="0" fillId="0" borderId="1" xfId="0" applyNumberFormat="1" applyFont="1" applyFill="1" applyBorder="1" applyAlignment="1">
      <alignment horizontal="right"/>
    </xf>
    <xf numFmtId="167" fontId="0" fillId="0" borderId="3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" fontId="0" fillId="0" borderId="0" xfId="0" applyNumberFormat="1" applyFont="1" applyFill="1" applyAlignment="1">
      <alignment horizontal="right"/>
    </xf>
    <xf numFmtId="9" fontId="0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2" fillId="0" borderId="3" xfId="37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/>
    <xf numFmtId="0" fontId="4" fillId="0" borderId="0" xfId="0" applyFont="1" applyFill="1"/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0" xfId="0" applyFont="1" applyFill="1" applyBorder="1"/>
    <xf numFmtId="0" fontId="6" fillId="0" borderId="0" xfId="0" applyFont="1" applyFill="1" applyBorder="1"/>
    <xf numFmtId="0" fontId="4" fillId="0" borderId="6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vertical="top"/>
    </xf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2" xfId="0" applyFont="1" applyFill="1" applyBorder="1" applyAlignment="1">
      <alignment vertical="top" wrapText="1"/>
    </xf>
    <xf numFmtId="0" fontId="4" fillId="0" borderId="0" xfId="0" applyFont="1" applyFill="1" applyBorder="1"/>
    <xf numFmtId="0" fontId="13" fillId="0" borderId="0" xfId="0" applyFont="1" applyFill="1" applyBorder="1"/>
    <xf numFmtId="0" fontId="6" fillId="0" borderId="0" xfId="0" applyFont="1" applyFill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6" fillId="0" borderId="5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167" fontId="6" fillId="3" borderId="3" xfId="0" applyNumberFormat="1" applyFont="1" applyFill="1" applyBorder="1" applyAlignment="1">
      <alignment horizontal="right"/>
    </xf>
    <xf numFmtId="167" fontId="6" fillId="2" borderId="3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vertical="top"/>
    </xf>
    <xf numFmtId="167" fontId="4" fillId="3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9" fontId="4" fillId="0" borderId="0" xfId="37" applyFont="1" applyFill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167" fontId="4" fillId="3" borderId="3" xfId="0" applyNumberFormat="1" applyFont="1" applyFill="1" applyBorder="1" applyAlignment="1">
      <alignment horizontal="right"/>
    </xf>
    <xf numFmtId="167" fontId="4" fillId="2" borderId="3" xfId="0" applyNumberFormat="1" applyFont="1" applyFill="1" applyBorder="1" applyAlignment="1">
      <alignment horizontal="right"/>
    </xf>
    <xf numFmtId="9" fontId="4" fillId="0" borderId="3" xfId="37" applyFont="1" applyFill="1" applyBorder="1" applyAlignment="1">
      <alignment horizontal="right"/>
    </xf>
    <xf numFmtId="167" fontId="4" fillId="3" borderId="5" xfId="0" applyNumberFormat="1" applyFont="1" applyFill="1" applyBorder="1" applyAlignment="1">
      <alignment horizontal="right"/>
    </xf>
    <xf numFmtId="167" fontId="4" fillId="2" borderId="5" xfId="0" applyNumberFormat="1" applyFont="1" applyFill="1" applyBorder="1" applyAlignment="1">
      <alignment horizontal="right"/>
    </xf>
    <xf numFmtId="9" fontId="4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4" fontId="0" fillId="0" borderId="0" xfId="38" applyNumberFormat="1" applyFont="1" applyFill="1" applyBorder="1" applyAlignment="1">
      <alignment horizontal="right"/>
    </xf>
    <xf numFmtId="165" fontId="4" fillId="3" borderId="2" xfId="0" applyNumberFormat="1" applyFont="1" applyFill="1" applyBorder="1" applyAlignment="1">
      <alignment horizontal="right" vertical="top" wrapText="1"/>
    </xf>
    <xf numFmtId="165" fontId="4" fillId="0" borderId="2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/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vertical="top"/>
    </xf>
    <xf numFmtId="0" fontId="0" fillId="0" borderId="0" xfId="0" applyFont="1" applyFill="1" applyAlignment="1">
      <alignment horizontal="left" indent="1"/>
    </xf>
    <xf numFmtId="0" fontId="0" fillId="0" borderId="4" xfId="0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>
      <alignment vertical="top"/>
    </xf>
    <xf numFmtId="0" fontId="0" fillId="0" borderId="0" xfId="0" applyFont="1" applyFill="1"/>
    <xf numFmtId="9" fontId="2" fillId="0" borderId="0" xfId="37" applyFont="1" applyFill="1" applyAlignment="1">
      <alignment horizontal="right"/>
    </xf>
    <xf numFmtId="9" fontId="6" fillId="0" borderId="0" xfId="37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15" fillId="2" borderId="0" xfId="0" applyFont="1" applyFill="1" applyBorder="1"/>
    <xf numFmtId="3" fontId="15" fillId="2" borderId="0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0" fontId="16" fillId="0" borderId="0" xfId="0" applyFont="1" applyFill="1"/>
    <xf numFmtId="3" fontId="15" fillId="0" borderId="0" xfId="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0" fontId="0" fillId="2" borderId="5" xfId="0" applyFont="1" applyFill="1" applyBorder="1" applyAlignment="1">
      <alignment vertical="top"/>
    </xf>
    <xf numFmtId="0" fontId="0" fillId="2" borderId="0" xfId="0" applyFont="1" applyFill="1" applyBorder="1" applyAlignment="1">
      <alignment vertical="top"/>
    </xf>
    <xf numFmtId="168" fontId="4" fillId="3" borderId="0" xfId="38" applyNumberFormat="1" applyFont="1" applyFill="1" applyBorder="1" applyAlignment="1">
      <alignment horizontal="right"/>
    </xf>
    <xf numFmtId="168" fontId="4" fillId="0" borderId="0" xfId="38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top"/>
    </xf>
    <xf numFmtId="167" fontId="4" fillId="0" borderId="3" xfId="0" applyNumberFormat="1" applyFont="1" applyFill="1" applyBorder="1" applyAlignment="1">
      <alignment horizontal="right"/>
    </xf>
    <xf numFmtId="167" fontId="2" fillId="3" borderId="5" xfId="38" applyNumberFormat="1" applyFont="1" applyFill="1" applyBorder="1" applyAlignment="1">
      <alignment horizontal="right"/>
    </xf>
    <xf numFmtId="167" fontId="2" fillId="0" borderId="5" xfId="38" applyNumberFormat="1" applyFont="1" applyFill="1" applyBorder="1" applyAlignment="1">
      <alignment horizontal="right"/>
    </xf>
    <xf numFmtId="167" fontId="2" fillId="3" borderId="0" xfId="38" applyNumberFormat="1" applyFont="1" applyFill="1" applyBorder="1" applyAlignment="1">
      <alignment horizontal="right"/>
    </xf>
    <xf numFmtId="167" fontId="2" fillId="0" borderId="0" xfId="38" applyNumberFormat="1" applyFont="1" applyFill="1" applyBorder="1" applyAlignment="1">
      <alignment horizontal="right"/>
    </xf>
    <xf numFmtId="9" fontId="6" fillId="3" borderId="0" xfId="37" applyNumberFormat="1" applyFont="1" applyFill="1" applyBorder="1" applyAlignment="1">
      <alignment horizontal="right"/>
    </xf>
    <xf numFmtId="9" fontId="6" fillId="0" borderId="0" xfId="37" applyNumberFormat="1" applyFont="1" applyFill="1" applyBorder="1" applyAlignment="1">
      <alignment horizontal="right"/>
    </xf>
    <xf numFmtId="9" fontId="0" fillId="0" borderId="0" xfId="37" applyNumberFormat="1" applyFont="1" applyFill="1" applyAlignment="1">
      <alignment horizontal="right"/>
    </xf>
    <xf numFmtId="9" fontId="0" fillId="0" borderId="1" xfId="37" applyNumberFormat="1" applyFont="1" applyFill="1" applyBorder="1" applyAlignment="1">
      <alignment horizontal="right"/>
    </xf>
    <xf numFmtId="9" fontId="2" fillId="0" borderId="3" xfId="37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1" fillId="0" borderId="0" xfId="0" applyFont="1" applyFill="1" applyAlignment="1">
      <alignment vertical="top"/>
    </xf>
  </cellXfs>
  <cellStyles count="39"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Hyperlink 2" xfId="20"/>
    <cellStyle name="imabs" xfId="21"/>
    <cellStyle name="imabs 2" xfId="22"/>
    <cellStyle name="imabs_Equity current period vs prev period" xfId="23"/>
    <cellStyle name="Normal" xfId="0" builtinId="0"/>
    <cellStyle name="Normal 2" xfId="24"/>
    <cellStyle name="Normal 2 7" xfId="25"/>
    <cellStyle name="Normal 2 8" xfId="26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Q1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'16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345227</xdr:colOff>
      <xdr:row>1</xdr:row>
      <xdr:rowOff>128868</xdr:rowOff>
    </xdr:from>
    <xdr:to>
      <xdr:col>4</xdr:col>
      <xdr:colOff>699932</xdr:colOff>
      <xdr:row>2</xdr:row>
      <xdr:rowOff>64349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86" y="285750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334022</xdr:colOff>
      <xdr:row>1</xdr:row>
      <xdr:rowOff>106457</xdr:rowOff>
    </xdr:from>
    <xdr:to>
      <xdr:col>5</xdr:col>
      <xdr:colOff>688726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4757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505430</xdr:colOff>
      <xdr:row>2</xdr:row>
      <xdr:rowOff>17125</xdr:rowOff>
    </xdr:to>
    <xdr:pic>
      <xdr:nvPicPr>
        <xdr:cNvPr id="3" name="Picture 2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2097" y="243569"/>
          <a:ext cx="1066358" cy="19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3" name="Picture 2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9056" y="268382"/>
          <a:ext cx="1082435" cy="194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85" zoomScaleNormal="85" zoomScaleSheetLayoutView="85" workbookViewId="0"/>
  </sheetViews>
  <sheetFormatPr defaultRowHeight="12.75" x14ac:dyDescent="0.2"/>
  <sheetData>
    <row r="28" spans="3:17" x14ac:dyDescent="0.2">
      <c r="C28" s="16"/>
    </row>
    <row r="29" spans="3:17" ht="12.75" customHeight="1" x14ac:dyDescent="0.2"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</row>
    <row r="30" spans="3:17" x14ac:dyDescent="0.2"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</row>
    <row r="31" spans="3:17" x14ac:dyDescent="0.2"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</row>
    <row r="32" spans="3:17" x14ac:dyDescent="0.2"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</row>
    <row r="33" spans="3:17" x14ac:dyDescent="0.2"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</row>
    <row r="34" spans="3:17" x14ac:dyDescent="0.2"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</row>
    <row r="35" spans="3:17" x14ac:dyDescent="0.2"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</row>
    <row r="36" spans="3:17" x14ac:dyDescent="0.2"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</row>
    <row r="37" spans="3:17" x14ac:dyDescent="0.2"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</row>
    <row r="38" spans="3:17" x14ac:dyDescent="0.2"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</row>
    <row r="39" spans="3:17" x14ac:dyDescent="0.2"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</row>
    <row r="40" spans="3:17" x14ac:dyDescent="0.2"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</row>
    <row r="41" spans="3:17" x14ac:dyDescent="0.2"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</row>
    <row r="42" spans="3:17" x14ac:dyDescent="0.2"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</row>
    <row r="43" spans="3:17" x14ac:dyDescent="0.2"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97"/>
  <sheetViews>
    <sheetView showGridLines="0" zoomScale="130" zoomScaleNormal="130" zoomScaleSheetLayoutView="85" workbookViewId="0"/>
  </sheetViews>
  <sheetFormatPr defaultRowHeight="12.75" x14ac:dyDescent="0.2"/>
  <cols>
    <col min="2" max="2" width="47.5703125" style="117" customWidth="1"/>
    <col min="3" max="3" width="10.7109375" customWidth="1"/>
    <col min="4" max="5" width="10.7109375" style="117" customWidth="1"/>
  </cols>
  <sheetData>
    <row r="1" spans="2:5" x14ac:dyDescent="0.2">
      <c r="C1" s="1"/>
    </row>
    <row r="2" spans="2:5" ht="20.25" x14ac:dyDescent="0.3">
      <c r="B2" s="130" t="s">
        <v>137</v>
      </c>
      <c r="C2" s="1"/>
    </row>
    <row r="3" spans="2:5" x14ac:dyDescent="0.2">
      <c r="B3" s="131" t="s">
        <v>154</v>
      </c>
      <c r="C3" s="1"/>
    </row>
    <row r="4" spans="2:5" x14ac:dyDescent="0.2">
      <c r="B4" s="132"/>
      <c r="C4" s="1"/>
    </row>
    <row r="5" spans="2:5" ht="13.5" thickBot="1" x14ac:dyDescent="0.25">
      <c r="B5" s="132" t="s">
        <v>27</v>
      </c>
    </row>
    <row r="6" spans="2:5" ht="31.9" customHeight="1" thickBot="1" x14ac:dyDescent="0.25">
      <c r="B6" s="143" t="s">
        <v>184</v>
      </c>
      <c r="C6" s="6" t="s">
        <v>155</v>
      </c>
      <c r="D6" s="113" t="s">
        <v>104</v>
      </c>
      <c r="E6" s="101" t="s">
        <v>183</v>
      </c>
    </row>
    <row r="7" spans="2:5" x14ac:dyDescent="0.2">
      <c r="B7" s="133" t="s">
        <v>23</v>
      </c>
      <c r="C7" s="90">
        <v>116.6</v>
      </c>
      <c r="D7" s="120">
        <v>121.6</v>
      </c>
      <c r="E7" s="126">
        <v>-0.04</v>
      </c>
    </row>
    <row r="8" spans="2:5" x14ac:dyDescent="0.2">
      <c r="B8" s="133" t="s">
        <v>12</v>
      </c>
      <c r="C8" s="90">
        <v>29.7</v>
      </c>
      <c r="D8" s="120">
        <v>23.6</v>
      </c>
      <c r="E8" s="126">
        <v>0.26</v>
      </c>
    </row>
    <row r="9" spans="2:5" x14ac:dyDescent="0.2">
      <c r="B9" s="133" t="s">
        <v>13</v>
      </c>
      <c r="C9" s="90">
        <v>33.700000000000003</v>
      </c>
      <c r="D9" s="120">
        <v>29</v>
      </c>
      <c r="E9" s="126">
        <v>0.16</v>
      </c>
    </row>
    <row r="10" spans="2:5" x14ac:dyDescent="0.2">
      <c r="B10" s="134" t="s">
        <v>97</v>
      </c>
      <c r="C10" s="92">
        <v>37.1</v>
      </c>
      <c r="D10" s="121">
        <v>31.1</v>
      </c>
      <c r="E10" s="127">
        <v>0.19</v>
      </c>
    </row>
    <row r="11" spans="2:5" ht="13.5" thickBot="1" x14ac:dyDescent="0.25">
      <c r="B11" s="135" t="s">
        <v>16</v>
      </c>
      <c r="C11" s="94">
        <v>217.2</v>
      </c>
      <c r="D11" s="122">
        <v>205.3</v>
      </c>
      <c r="E11" s="128">
        <v>0.06</v>
      </c>
    </row>
    <row r="12" spans="2:5" x14ac:dyDescent="0.2">
      <c r="B12" s="136" t="s">
        <v>1</v>
      </c>
      <c r="C12" s="102">
        <v>123.3</v>
      </c>
      <c r="D12" s="103">
        <v>109.9</v>
      </c>
      <c r="E12" s="104">
        <v>0.12</v>
      </c>
    </row>
    <row r="13" spans="2:5" s="68" customFormat="1" x14ac:dyDescent="0.2">
      <c r="B13" s="137" t="s">
        <v>11</v>
      </c>
      <c r="C13" s="72">
        <v>0.56999999999999995</v>
      </c>
      <c r="D13" s="105">
        <v>0.54</v>
      </c>
      <c r="E13" s="105"/>
    </row>
    <row r="14" spans="2:5" x14ac:dyDescent="0.2">
      <c r="B14" s="136" t="s">
        <v>24</v>
      </c>
      <c r="C14" s="102">
        <v>25.6</v>
      </c>
      <c r="D14" s="103">
        <v>21.4</v>
      </c>
      <c r="E14" s="104">
        <v>0.19</v>
      </c>
    </row>
    <row r="15" spans="2:5" s="68" customFormat="1" x14ac:dyDescent="0.2">
      <c r="B15" s="137" t="s">
        <v>25</v>
      </c>
      <c r="C15" s="72">
        <v>0.12</v>
      </c>
      <c r="D15" s="105">
        <v>0.1</v>
      </c>
      <c r="E15" s="105"/>
    </row>
    <row r="16" spans="2:5" x14ac:dyDescent="0.2">
      <c r="B16" s="136" t="s">
        <v>105</v>
      </c>
      <c r="C16" s="102">
        <v>-4.3</v>
      </c>
      <c r="D16" s="103">
        <v>-5.0999999999999996</v>
      </c>
      <c r="E16" s="106"/>
    </row>
    <row r="17" spans="2:6" s="68" customFormat="1" x14ac:dyDescent="0.2">
      <c r="B17" s="137" t="s">
        <v>26</v>
      </c>
      <c r="C17" s="72">
        <v>-0.02</v>
      </c>
      <c r="D17" s="105">
        <v>-0.02</v>
      </c>
      <c r="E17" s="105"/>
    </row>
    <row r="18" spans="2:6" ht="14.25" x14ac:dyDescent="0.2">
      <c r="B18" s="136" t="s">
        <v>185</v>
      </c>
      <c r="C18" s="102">
        <v>4.8</v>
      </c>
      <c r="D18" s="103">
        <v>-6.9</v>
      </c>
      <c r="E18" s="104"/>
    </row>
    <row r="19" spans="2:6" ht="13.5" thickBot="1" x14ac:dyDescent="0.25">
      <c r="B19" s="136" t="s">
        <v>144</v>
      </c>
      <c r="C19" s="102">
        <v>7.9</v>
      </c>
      <c r="D19" s="103">
        <v>2.4</v>
      </c>
      <c r="E19" s="104"/>
    </row>
    <row r="20" spans="2:6" x14ac:dyDescent="0.2">
      <c r="B20" s="138" t="s">
        <v>85</v>
      </c>
      <c r="C20" s="65"/>
      <c r="D20" s="114"/>
      <c r="E20" s="114"/>
    </row>
    <row r="21" spans="2:6" x14ac:dyDescent="0.2">
      <c r="B21" s="136" t="s">
        <v>106</v>
      </c>
      <c r="C21" s="73">
        <v>0.02</v>
      </c>
      <c r="D21" s="115">
        <v>-0.03</v>
      </c>
      <c r="E21" s="106"/>
    </row>
    <row r="22" spans="2:6" ht="15" thickBot="1" x14ac:dyDescent="0.25">
      <c r="B22" s="135" t="s">
        <v>186</v>
      </c>
      <c r="C22" s="74">
        <v>0.03</v>
      </c>
      <c r="D22" s="116">
        <v>0.01</v>
      </c>
      <c r="E22" s="129"/>
      <c r="F22" s="96"/>
    </row>
    <row r="23" spans="2:6" ht="14.25" x14ac:dyDescent="0.2">
      <c r="B23" s="214" t="s">
        <v>189</v>
      </c>
    </row>
    <row r="24" spans="2:6" ht="14.25" customHeight="1" x14ac:dyDescent="0.2">
      <c r="B24" s="139" t="s">
        <v>187</v>
      </c>
      <c r="C24" s="98"/>
      <c r="D24" s="118"/>
      <c r="E24" s="118"/>
    </row>
    <row r="25" spans="2:6" ht="14.25" x14ac:dyDescent="0.2">
      <c r="B25" s="139" t="s">
        <v>188</v>
      </c>
      <c r="C25" s="98"/>
      <c r="D25" s="118"/>
      <c r="E25" s="118"/>
    </row>
    <row r="26" spans="2:6" x14ac:dyDescent="0.2">
      <c r="B26" s="139"/>
    </row>
    <row r="27" spans="2:6" ht="13.5" thickBot="1" x14ac:dyDescent="0.25">
      <c r="B27" s="132" t="s">
        <v>108</v>
      </c>
    </row>
    <row r="28" spans="2:6" ht="26.25" thickBot="1" x14ac:dyDescent="0.25">
      <c r="B28" s="143" t="s">
        <v>184</v>
      </c>
      <c r="C28" s="6" t="s">
        <v>155</v>
      </c>
      <c r="D28" s="113" t="s">
        <v>104</v>
      </c>
      <c r="E28" s="101" t="s">
        <v>183</v>
      </c>
    </row>
    <row r="29" spans="2:6" x14ac:dyDescent="0.2">
      <c r="B29" s="133" t="s">
        <v>109</v>
      </c>
      <c r="C29" s="90">
        <v>97.1</v>
      </c>
      <c r="D29" s="120">
        <v>100.7</v>
      </c>
      <c r="E29" s="126">
        <v>-0.04</v>
      </c>
    </row>
    <row r="30" spans="2:6" x14ac:dyDescent="0.2">
      <c r="B30" s="134" t="s">
        <v>110</v>
      </c>
      <c r="C30" s="92">
        <v>19.5</v>
      </c>
      <c r="D30" s="121">
        <v>20.9</v>
      </c>
      <c r="E30" s="127">
        <v>-0.06</v>
      </c>
    </row>
    <row r="31" spans="2:6" ht="13.5" thickBot="1" x14ac:dyDescent="0.25">
      <c r="B31" s="135" t="s">
        <v>111</v>
      </c>
      <c r="C31" s="94">
        <v>116.6</v>
      </c>
      <c r="D31" s="122">
        <v>121.6</v>
      </c>
      <c r="E31" s="128">
        <v>-0.04</v>
      </c>
    </row>
    <row r="32" spans="2:6" x14ac:dyDescent="0.2">
      <c r="B32" s="144" t="s">
        <v>112</v>
      </c>
      <c r="C32" s="102"/>
      <c r="D32" s="103"/>
      <c r="E32" s="104"/>
      <c r="F32" s="103"/>
    </row>
    <row r="33" spans="2:6" ht="14.25" x14ac:dyDescent="0.2">
      <c r="B33" s="145" t="s">
        <v>113</v>
      </c>
      <c r="C33" s="102"/>
      <c r="D33" s="103"/>
      <c r="E33" s="104"/>
      <c r="F33" s="103"/>
    </row>
    <row r="34" spans="2:6" x14ac:dyDescent="0.2">
      <c r="B34" s="136" t="s">
        <v>114</v>
      </c>
      <c r="C34" s="102">
        <v>1.1000000000000001</v>
      </c>
      <c r="D34" s="103">
        <v>1.3</v>
      </c>
      <c r="E34" s="104">
        <v>-0.13</v>
      </c>
      <c r="F34" s="103"/>
    </row>
    <row r="35" spans="2:6" x14ac:dyDescent="0.2">
      <c r="B35" s="146" t="s">
        <v>115</v>
      </c>
      <c r="C35" s="72">
        <v>0.52</v>
      </c>
      <c r="D35" s="105">
        <v>0.51</v>
      </c>
      <c r="E35" s="104"/>
      <c r="F35" s="105"/>
    </row>
    <row r="36" spans="2:6" x14ac:dyDescent="0.2">
      <c r="B36" s="145" t="s">
        <v>116</v>
      </c>
      <c r="C36" s="72"/>
      <c r="D36" s="105"/>
      <c r="E36" s="105"/>
      <c r="F36" s="105"/>
    </row>
    <row r="37" spans="2:6" x14ac:dyDescent="0.2">
      <c r="B37" s="133" t="s">
        <v>114</v>
      </c>
      <c r="C37" s="90">
        <v>0.5</v>
      </c>
      <c r="D37" s="120">
        <v>0.7</v>
      </c>
      <c r="E37" s="126">
        <v>-0.22</v>
      </c>
      <c r="F37" s="103"/>
    </row>
    <row r="38" spans="2:6" ht="13.5" thickBot="1" x14ac:dyDescent="0.25">
      <c r="B38" s="147" t="s">
        <v>115</v>
      </c>
      <c r="C38" s="108">
        <v>0.17</v>
      </c>
      <c r="D38" s="119">
        <v>0.16</v>
      </c>
      <c r="E38" s="119"/>
      <c r="F38" s="105"/>
    </row>
    <row r="39" spans="2:6" ht="14.25" customHeight="1" x14ac:dyDescent="0.2">
      <c r="B39" s="148" t="s">
        <v>190</v>
      </c>
      <c r="C39" s="110"/>
      <c r="D39" s="123"/>
      <c r="E39" s="123"/>
      <c r="F39" s="111"/>
    </row>
    <row r="40" spans="2:6" ht="14.25" customHeight="1" x14ac:dyDescent="0.2">
      <c r="B40" s="140" t="s">
        <v>191</v>
      </c>
      <c r="C40" s="112"/>
      <c r="D40" s="124"/>
      <c r="E40" s="124"/>
      <c r="F40" s="111"/>
    </row>
    <row r="41" spans="2:6" x14ac:dyDescent="0.2">
      <c r="B41" s="139"/>
      <c r="C41" s="98"/>
      <c r="D41" s="118"/>
      <c r="E41" s="118"/>
    </row>
    <row r="43" spans="2:6" ht="13.5" thickBot="1" x14ac:dyDescent="0.25">
      <c r="B43" s="132" t="s">
        <v>97</v>
      </c>
    </row>
    <row r="44" spans="2:6" ht="26.25" thickBot="1" x14ac:dyDescent="0.25">
      <c r="B44" s="143" t="s">
        <v>184</v>
      </c>
      <c r="C44" s="6" t="s">
        <v>155</v>
      </c>
      <c r="D44" s="113" t="s">
        <v>104</v>
      </c>
      <c r="E44" s="101" t="s">
        <v>183</v>
      </c>
    </row>
    <row r="45" spans="2:6" x14ac:dyDescent="0.2">
      <c r="B45" s="133" t="s">
        <v>148</v>
      </c>
      <c r="C45" s="90">
        <v>8.1999999999999993</v>
      </c>
      <c r="D45" s="120">
        <v>8.5</v>
      </c>
      <c r="E45" s="126">
        <v>-0.03</v>
      </c>
    </row>
    <row r="46" spans="2:6" x14ac:dyDescent="0.2">
      <c r="B46" s="134" t="s">
        <v>145</v>
      </c>
      <c r="C46" s="92">
        <v>28.9</v>
      </c>
      <c r="D46" s="121">
        <v>22.6</v>
      </c>
      <c r="E46" s="127">
        <v>0.28000000000000003</v>
      </c>
    </row>
    <row r="47" spans="2:6" ht="13.5" thickBot="1" x14ac:dyDescent="0.25">
      <c r="B47" s="135" t="s">
        <v>100</v>
      </c>
      <c r="C47" s="94">
        <v>37.1</v>
      </c>
      <c r="D47" s="122">
        <v>31.1</v>
      </c>
      <c r="E47" s="128">
        <v>0.19</v>
      </c>
    </row>
    <row r="48" spans="2:6" x14ac:dyDescent="0.2">
      <c r="C48" s="102"/>
    </row>
    <row r="49" spans="2:7" x14ac:dyDescent="0.2">
      <c r="B49" s="133" t="s">
        <v>146</v>
      </c>
      <c r="C49" s="90">
        <v>15.3</v>
      </c>
      <c r="D49" s="120">
        <v>15.8</v>
      </c>
      <c r="E49" s="126">
        <v>-0.03</v>
      </c>
      <c r="G49" s="96"/>
    </row>
    <row r="50" spans="2:7" ht="13.5" thickBot="1" x14ac:dyDescent="0.25">
      <c r="B50" s="136" t="s">
        <v>153</v>
      </c>
      <c r="C50" s="24">
        <v>625</v>
      </c>
      <c r="D50" s="43">
        <v>482</v>
      </c>
      <c r="E50" s="106">
        <v>0.3</v>
      </c>
    </row>
    <row r="51" spans="2:7" ht="14.25" customHeight="1" x14ac:dyDescent="0.2">
      <c r="B51" s="148" t="s">
        <v>190</v>
      </c>
      <c r="C51" s="193"/>
      <c r="D51" s="193"/>
      <c r="E51" s="193"/>
    </row>
    <row r="52" spans="2:7" ht="14.25" customHeight="1" x14ac:dyDescent="0.2">
      <c r="B52" s="199" t="s">
        <v>147</v>
      </c>
      <c r="C52" s="194"/>
      <c r="D52" s="194"/>
      <c r="E52" s="194"/>
    </row>
    <row r="53" spans="2:7" x14ac:dyDescent="0.2">
      <c r="B53" s="194"/>
      <c r="C53" s="194"/>
      <c r="D53" s="194"/>
      <c r="E53" s="194"/>
    </row>
    <row r="54" spans="2:7" ht="13.5" thickBot="1" x14ac:dyDescent="0.25">
      <c r="B54" s="132" t="s">
        <v>117</v>
      </c>
    </row>
    <row r="55" spans="2:7" ht="26.25" thickBot="1" x14ac:dyDescent="0.25">
      <c r="B55" s="143" t="s">
        <v>184</v>
      </c>
      <c r="C55" s="6" t="s">
        <v>155</v>
      </c>
      <c r="D55" s="113" t="s">
        <v>104</v>
      </c>
      <c r="E55" s="101" t="s">
        <v>183</v>
      </c>
    </row>
    <row r="56" spans="2:7" x14ac:dyDescent="0.2">
      <c r="B56" s="133" t="s">
        <v>99</v>
      </c>
      <c r="C56" s="90">
        <v>101.6</v>
      </c>
      <c r="D56" s="120">
        <v>106</v>
      </c>
      <c r="E56" s="207">
        <v>-0.04</v>
      </c>
    </row>
    <row r="57" spans="2:7" x14ac:dyDescent="0.2">
      <c r="B57" s="134" t="s">
        <v>119</v>
      </c>
      <c r="C57" s="92">
        <v>115.6</v>
      </c>
      <c r="D57" s="121">
        <v>99.3</v>
      </c>
      <c r="E57" s="208">
        <v>0.17</v>
      </c>
    </row>
    <row r="58" spans="2:7" ht="13.5" thickBot="1" x14ac:dyDescent="0.25">
      <c r="B58" s="135" t="s">
        <v>118</v>
      </c>
      <c r="C58" s="94">
        <v>217.2</v>
      </c>
      <c r="D58" s="122">
        <v>205.3</v>
      </c>
      <c r="E58" s="209">
        <v>0.06</v>
      </c>
    </row>
    <row r="59" spans="2:7" ht="14.25" x14ac:dyDescent="0.2">
      <c r="B59" s="148" t="s">
        <v>190</v>
      </c>
      <c r="C59" s="104"/>
      <c r="D59" s="104"/>
      <c r="E59" s="104"/>
    </row>
    <row r="60" spans="2:7" ht="14.25" customHeight="1" x14ac:dyDescent="0.2"/>
    <row r="61" spans="2:7" ht="13.5" thickBot="1" x14ac:dyDescent="0.25">
      <c r="B61" s="132" t="s">
        <v>161</v>
      </c>
    </row>
    <row r="62" spans="2:7" ht="55.9" customHeight="1" thickBot="1" x14ac:dyDescent="0.25">
      <c r="B62" s="141" t="s">
        <v>158</v>
      </c>
      <c r="C62" s="100" t="s">
        <v>156</v>
      </c>
      <c r="D62" s="211" t="s">
        <v>157</v>
      </c>
      <c r="E62" s="211"/>
    </row>
    <row r="63" spans="2:7" x14ac:dyDescent="0.2">
      <c r="B63" s="142" t="s">
        <v>138</v>
      </c>
      <c r="C63" s="201">
        <v>217.2</v>
      </c>
      <c r="D63" s="202"/>
      <c r="E63" s="202">
        <v>216.1</v>
      </c>
      <c r="F63" s="1"/>
    </row>
    <row r="64" spans="2:7" x14ac:dyDescent="0.2">
      <c r="B64" s="171" t="s">
        <v>139</v>
      </c>
      <c r="C64" s="203">
        <v>123.3</v>
      </c>
      <c r="D64" s="204"/>
      <c r="E64" s="204">
        <v>125.8</v>
      </c>
      <c r="F64" s="1"/>
    </row>
    <row r="65" spans="2:6" x14ac:dyDescent="0.2">
      <c r="B65" s="197" t="s">
        <v>140</v>
      </c>
      <c r="C65" s="205">
        <v>0.56999999999999995</v>
      </c>
      <c r="D65" s="206"/>
      <c r="E65" s="206">
        <v>0.57999999999999996</v>
      </c>
      <c r="F65" s="1"/>
    </row>
    <row r="66" spans="2:6" x14ac:dyDescent="0.2">
      <c r="B66" s="171" t="s">
        <v>141</v>
      </c>
      <c r="C66" s="90">
        <v>-4.3</v>
      </c>
      <c r="D66" s="120"/>
      <c r="E66" s="120">
        <v>-0.9</v>
      </c>
      <c r="F66" s="1"/>
    </row>
    <row r="67" spans="2:6" x14ac:dyDescent="0.2">
      <c r="B67" s="197" t="s">
        <v>142</v>
      </c>
      <c r="C67" s="205">
        <v>-0.02</v>
      </c>
      <c r="D67" s="206"/>
      <c r="E67" s="206">
        <v>0</v>
      </c>
      <c r="F67" s="1"/>
    </row>
    <row r="68" spans="2:6" x14ac:dyDescent="0.2">
      <c r="B68" s="198" t="s">
        <v>143</v>
      </c>
      <c r="C68" s="195" t="s">
        <v>155</v>
      </c>
      <c r="D68" s="196"/>
      <c r="E68" s="196" t="s">
        <v>104</v>
      </c>
      <c r="F68" s="1"/>
    </row>
    <row r="69" spans="2:6" x14ac:dyDescent="0.2">
      <c r="B69" s="136" t="s">
        <v>149</v>
      </c>
      <c r="C69" s="26">
        <v>1.0900000000000001</v>
      </c>
      <c r="D69" s="125"/>
      <c r="E69" s="125">
        <v>1.1499999999999999</v>
      </c>
      <c r="F69" s="1"/>
    </row>
    <row r="70" spans="2:6" ht="13.5" thickBot="1" x14ac:dyDescent="0.25">
      <c r="B70" s="135" t="s">
        <v>150</v>
      </c>
      <c r="C70" s="163">
        <v>0.76</v>
      </c>
      <c r="D70" s="164"/>
      <c r="E70" s="164">
        <v>0.75</v>
      </c>
      <c r="F70" s="1"/>
    </row>
    <row r="71" spans="2:6" ht="14.25" customHeight="1" x14ac:dyDescent="0.2">
      <c r="B71" s="212" t="s">
        <v>159</v>
      </c>
      <c r="C71" s="212"/>
      <c r="D71" s="212"/>
      <c r="E71" s="212"/>
    </row>
    <row r="72" spans="2:6" x14ac:dyDescent="0.2">
      <c r="B72" s="213"/>
      <c r="C72" s="213"/>
      <c r="D72" s="213"/>
      <c r="E72" s="213"/>
    </row>
    <row r="75" spans="2:6" ht="13.5" thickBot="1" x14ac:dyDescent="0.25">
      <c r="B75" s="95" t="s">
        <v>120</v>
      </c>
      <c r="D75"/>
      <c r="E75"/>
    </row>
    <row r="76" spans="2:6" ht="30" customHeight="1" thickBot="1" x14ac:dyDescent="0.25">
      <c r="B76" s="75" t="s">
        <v>192</v>
      </c>
      <c r="C76" s="6" t="s">
        <v>155</v>
      </c>
      <c r="D76" s="5" t="s">
        <v>104</v>
      </c>
      <c r="E76" s="30" t="s">
        <v>183</v>
      </c>
    </row>
    <row r="77" spans="2:6" x14ac:dyDescent="0.2">
      <c r="B77" s="19" t="s">
        <v>92</v>
      </c>
      <c r="C77" s="90">
        <v>2</v>
      </c>
      <c r="D77" s="91">
        <v>2.5</v>
      </c>
      <c r="E77" s="31">
        <v>-0.21</v>
      </c>
    </row>
    <row r="78" spans="2:6" x14ac:dyDescent="0.2">
      <c r="B78" s="19" t="s">
        <v>171</v>
      </c>
      <c r="C78" s="90">
        <v>2.7</v>
      </c>
      <c r="D78" s="91">
        <v>1.8</v>
      </c>
      <c r="E78" s="31">
        <v>0.49</v>
      </c>
    </row>
    <row r="79" spans="2:6" x14ac:dyDescent="0.2">
      <c r="B79" s="19" t="s">
        <v>172</v>
      </c>
      <c r="C79" s="90">
        <v>20.6</v>
      </c>
      <c r="D79" s="91">
        <v>18.5</v>
      </c>
      <c r="E79" s="31">
        <v>0.11</v>
      </c>
    </row>
    <row r="80" spans="2:6" x14ac:dyDescent="0.2">
      <c r="B80" s="19" t="s">
        <v>175</v>
      </c>
      <c r="C80" s="90">
        <v>0.1</v>
      </c>
      <c r="D80" s="21"/>
      <c r="E80" s="31"/>
    </row>
    <row r="81" spans="2:6" x14ac:dyDescent="0.2">
      <c r="B81" s="134" t="s">
        <v>179</v>
      </c>
      <c r="C81" s="92">
        <v>4.5</v>
      </c>
      <c r="D81" s="121">
        <v>3.6</v>
      </c>
      <c r="E81" s="127">
        <v>0.23</v>
      </c>
    </row>
    <row r="82" spans="2:6" ht="13.5" thickBot="1" x14ac:dyDescent="0.25">
      <c r="B82" s="168" t="s">
        <v>173</v>
      </c>
      <c r="C82" s="157">
        <v>29.9</v>
      </c>
      <c r="D82" s="200">
        <v>26.5</v>
      </c>
      <c r="E82" s="159">
        <v>0.13</v>
      </c>
    </row>
    <row r="83" spans="2:6" ht="13.5" thickBot="1" x14ac:dyDescent="0.25">
      <c r="B83" s="107" t="s">
        <v>121</v>
      </c>
      <c r="C83" s="150">
        <v>13.7</v>
      </c>
      <c r="D83" s="151">
        <v>12.7</v>
      </c>
      <c r="E83" s="109">
        <v>0.08</v>
      </c>
    </row>
    <row r="84" spans="2:6" ht="14.25" customHeight="1" x14ac:dyDescent="0.2">
      <c r="B84" s="148" t="s">
        <v>190</v>
      </c>
      <c r="C84" s="112"/>
      <c r="D84" s="112"/>
      <c r="E84" s="112"/>
    </row>
    <row r="85" spans="2:6" ht="14.25" customHeight="1" x14ac:dyDescent="0.2">
      <c r="B85" s="152"/>
      <c r="C85" s="112"/>
      <c r="D85" s="112"/>
      <c r="E85" s="112"/>
    </row>
    <row r="86" spans="2:6" x14ac:dyDescent="0.2">
      <c r="B86" s="99"/>
      <c r="D86"/>
      <c r="E86"/>
    </row>
    <row r="87" spans="2:6" ht="13.5" thickBot="1" x14ac:dyDescent="0.25">
      <c r="B87" s="95" t="s">
        <v>122</v>
      </c>
      <c r="D87"/>
      <c r="E87"/>
      <c r="F87" s="111"/>
    </row>
    <row r="88" spans="2:6" ht="30" customHeight="1" thickBot="1" x14ac:dyDescent="0.25">
      <c r="B88" s="143" t="s">
        <v>184</v>
      </c>
      <c r="C88" s="6" t="s">
        <v>155</v>
      </c>
      <c r="D88" s="113" t="s">
        <v>104</v>
      </c>
      <c r="E88" s="101" t="s">
        <v>183</v>
      </c>
      <c r="F88" s="149"/>
    </row>
    <row r="89" spans="2:6" x14ac:dyDescent="0.2">
      <c r="B89" s="20" t="s">
        <v>123</v>
      </c>
      <c r="C89" s="153">
        <v>4.8</v>
      </c>
      <c r="D89" s="154">
        <v>-6.9</v>
      </c>
      <c r="E89" s="155"/>
      <c r="F89" s="156"/>
    </row>
    <row r="90" spans="2:6" x14ac:dyDescent="0.2">
      <c r="B90" s="19" t="s">
        <v>124</v>
      </c>
      <c r="C90" s="90">
        <v>4.8</v>
      </c>
      <c r="D90" s="91">
        <v>-7.1</v>
      </c>
      <c r="E90" s="126"/>
      <c r="F90" s="103"/>
    </row>
    <row r="91" spans="2:6" x14ac:dyDescent="0.2">
      <c r="B91" s="19" t="s">
        <v>174</v>
      </c>
      <c r="C91" s="90">
        <v>-7.6</v>
      </c>
      <c r="D91" s="21"/>
      <c r="E91" s="126"/>
      <c r="F91" s="103"/>
    </row>
    <row r="92" spans="2:6" x14ac:dyDescent="0.2">
      <c r="B92" s="19" t="s">
        <v>160</v>
      </c>
      <c r="C92" s="90">
        <v>13.7</v>
      </c>
      <c r="D92" s="91">
        <v>12.7</v>
      </c>
      <c r="E92" s="126">
        <v>0.08</v>
      </c>
      <c r="F92" s="103"/>
    </row>
    <row r="93" spans="2:6" x14ac:dyDescent="0.2">
      <c r="B93" s="32" t="s">
        <v>125</v>
      </c>
      <c r="C93" s="92">
        <v>-3</v>
      </c>
      <c r="D93" s="93">
        <v>-3.2</v>
      </c>
      <c r="E93" s="127">
        <v>-0.05</v>
      </c>
      <c r="F93" s="103"/>
    </row>
    <row r="94" spans="2:6" ht="13.5" thickBot="1" x14ac:dyDescent="0.25">
      <c r="B94" s="9" t="s">
        <v>126</v>
      </c>
      <c r="C94" s="157">
        <v>7.9</v>
      </c>
      <c r="D94" s="158">
        <v>2.4</v>
      </c>
      <c r="E94" s="159"/>
      <c r="F94" s="156"/>
    </row>
    <row r="95" spans="2:6" x14ac:dyDescent="0.2">
      <c r="B95" s="36"/>
      <c r="C95" s="160"/>
      <c r="D95" s="161"/>
      <c r="E95" s="162"/>
      <c r="F95" s="156"/>
    </row>
    <row r="96" spans="2:6" ht="13.5" thickBot="1" x14ac:dyDescent="0.25">
      <c r="B96" s="34" t="s">
        <v>127</v>
      </c>
      <c r="C96" s="163">
        <v>0.03</v>
      </c>
      <c r="D96" s="164">
        <v>0.01</v>
      </c>
      <c r="E96" s="129"/>
      <c r="F96" s="165"/>
    </row>
    <row r="97" spans="2:6" ht="14.25" customHeight="1" x14ac:dyDescent="0.2">
      <c r="B97" s="148" t="s">
        <v>190</v>
      </c>
      <c r="C97" s="112"/>
      <c r="D97" s="112"/>
      <c r="E97" s="112"/>
      <c r="F97" s="111"/>
    </row>
  </sheetData>
  <mergeCells count="2">
    <mergeCell ref="D62:E62"/>
    <mergeCell ref="B71:E72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53" min="1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9"/>
  <sheetViews>
    <sheetView showGridLines="0" zoomScale="115" zoomScaleNormal="11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8" x14ac:dyDescent="0.2">
      <c r="B1" s="1"/>
      <c r="C1" s="1"/>
      <c r="D1" s="1"/>
      <c r="E1" s="1"/>
      <c r="F1" s="1"/>
    </row>
    <row r="2" spans="2:8" ht="20.25" x14ac:dyDescent="0.3">
      <c r="B2" s="15" t="s">
        <v>28</v>
      </c>
      <c r="C2" s="1"/>
      <c r="D2" s="1"/>
      <c r="E2" s="1"/>
      <c r="F2" s="1"/>
    </row>
    <row r="3" spans="2:8" x14ac:dyDescent="0.2">
      <c r="B3" s="131" t="s">
        <v>154</v>
      </c>
      <c r="C3" s="1"/>
      <c r="D3" s="1"/>
      <c r="E3" s="1"/>
      <c r="F3" s="1"/>
    </row>
    <row r="4" spans="2:8" ht="13.5" thickBot="1" x14ac:dyDescent="0.25">
      <c r="B4" s="2"/>
      <c r="C4" s="1"/>
      <c r="D4" s="1"/>
      <c r="E4" s="1"/>
      <c r="F4" s="1"/>
    </row>
    <row r="5" spans="2:8" s="4" customFormat="1" ht="24.75" customHeight="1" thickBot="1" x14ac:dyDescent="0.25">
      <c r="B5" s="67" t="s">
        <v>0</v>
      </c>
      <c r="C5" s="100" t="s">
        <v>162</v>
      </c>
      <c r="D5" s="30" t="s">
        <v>107</v>
      </c>
      <c r="E5" s="1"/>
      <c r="F5" s="1"/>
      <c r="G5"/>
      <c r="H5"/>
    </row>
    <row r="6" spans="2:8" x14ac:dyDescent="0.2">
      <c r="B6" s="36" t="s">
        <v>16</v>
      </c>
      <c r="C6" s="38">
        <v>217155</v>
      </c>
      <c r="D6" s="37">
        <v>205275</v>
      </c>
      <c r="E6" s="1"/>
      <c r="F6" s="1"/>
    </row>
    <row r="7" spans="2:8" x14ac:dyDescent="0.2">
      <c r="B7" s="32" t="s">
        <v>92</v>
      </c>
      <c r="C7" s="18">
        <v>93850</v>
      </c>
      <c r="D7" s="17">
        <v>95403</v>
      </c>
      <c r="E7" s="1"/>
      <c r="F7" s="1"/>
    </row>
    <row r="8" spans="2:8" ht="13.5" thickBot="1" x14ac:dyDescent="0.25">
      <c r="B8" s="9" t="s">
        <v>1</v>
      </c>
      <c r="C8" s="11">
        <v>123305</v>
      </c>
      <c r="D8" s="10">
        <v>109872</v>
      </c>
      <c r="E8" s="1"/>
      <c r="F8" s="1"/>
    </row>
    <row r="9" spans="2:8" x14ac:dyDescent="0.2">
      <c r="B9" s="20"/>
      <c r="C9" s="22"/>
      <c r="D9" s="21"/>
      <c r="E9" s="1"/>
      <c r="F9" s="1"/>
    </row>
    <row r="10" spans="2:8" x14ac:dyDescent="0.2">
      <c r="B10" s="19" t="s">
        <v>2</v>
      </c>
      <c r="C10" s="22">
        <v>44533</v>
      </c>
      <c r="D10" s="21">
        <v>43290</v>
      </c>
      <c r="E10" s="1"/>
      <c r="F10" s="1"/>
    </row>
    <row r="11" spans="2:8" x14ac:dyDescent="0.2">
      <c r="B11" s="19" t="s">
        <v>3</v>
      </c>
      <c r="C11" s="22">
        <v>20626</v>
      </c>
      <c r="D11" s="21">
        <v>18522</v>
      </c>
      <c r="E11" s="1"/>
      <c r="F11" s="1"/>
    </row>
    <row r="12" spans="2:8" x14ac:dyDescent="0.2">
      <c r="B12" s="19" t="s">
        <v>4</v>
      </c>
      <c r="C12" s="22">
        <v>15058</v>
      </c>
      <c r="D12" s="21">
        <v>9748</v>
      </c>
      <c r="E12" s="1"/>
      <c r="F12" s="1"/>
    </row>
    <row r="13" spans="2:8" x14ac:dyDescent="0.2">
      <c r="B13" s="32" t="s">
        <v>5</v>
      </c>
      <c r="C13" s="18">
        <v>47401</v>
      </c>
      <c r="D13" s="17">
        <v>43381</v>
      </c>
      <c r="E13" s="1"/>
      <c r="F13" s="1"/>
    </row>
    <row r="14" spans="2:8" x14ac:dyDescent="0.2">
      <c r="B14" s="8" t="s">
        <v>6</v>
      </c>
      <c r="C14" s="13">
        <v>127618</v>
      </c>
      <c r="D14" s="12">
        <v>114941</v>
      </c>
      <c r="E14" s="1"/>
      <c r="F14" s="1"/>
    </row>
    <row r="15" spans="2:8" x14ac:dyDescent="0.2">
      <c r="B15" s="32"/>
      <c r="C15" s="18"/>
      <c r="D15" s="17"/>
      <c r="E15" s="1"/>
      <c r="F15" s="1"/>
    </row>
    <row r="16" spans="2:8" ht="13.5" thickBot="1" x14ac:dyDescent="0.25">
      <c r="B16" s="9" t="s">
        <v>7</v>
      </c>
      <c r="C16" s="11">
        <v>-4313</v>
      </c>
      <c r="D16" s="10">
        <v>-5069</v>
      </c>
      <c r="E16" s="1"/>
      <c r="F16" s="1"/>
    </row>
    <row r="17" spans="2:6" x14ac:dyDescent="0.2">
      <c r="B17" s="20"/>
      <c r="C17" s="22"/>
      <c r="D17" s="21"/>
      <c r="E17" s="1"/>
      <c r="F17" s="1"/>
    </row>
    <row r="18" spans="2:6" x14ac:dyDescent="0.2">
      <c r="B18" s="19" t="s">
        <v>17</v>
      </c>
      <c r="C18" s="22">
        <v>-305</v>
      </c>
      <c r="D18" s="21">
        <v>-204</v>
      </c>
      <c r="E18" s="1"/>
      <c r="F18" s="1"/>
    </row>
    <row r="19" spans="2:6" x14ac:dyDescent="0.2">
      <c r="B19" s="19" t="s">
        <v>18</v>
      </c>
      <c r="C19" s="22">
        <v>1711</v>
      </c>
      <c r="D19" s="21">
        <v>-2574</v>
      </c>
      <c r="E19" s="1"/>
      <c r="F19" s="1"/>
    </row>
    <row r="20" spans="2:6" x14ac:dyDescent="0.2">
      <c r="B20" s="32" t="s">
        <v>19</v>
      </c>
      <c r="C20" s="18">
        <v>327</v>
      </c>
      <c r="D20" s="17">
        <v>97</v>
      </c>
      <c r="E20" s="1"/>
      <c r="F20" s="1"/>
    </row>
    <row r="21" spans="2:6" ht="13.5" thickBot="1" x14ac:dyDescent="0.25">
      <c r="B21" s="9" t="s">
        <v>8</v>
      </c>
      <c r="C21" s="11">
        <v>-2580</v>
      </c>
      <c r="D21" s="10">
        <v>-7750</v>
      </c>
      <c r="E21" s="1"/>
      <c r="F21" s="1"/>
    </row>
    <row r="22" spans="2:6" x14ac:dyDescent="0.2">
      <c r="B22" s="20"/>
      <c r="C22" s="22"/>
      <c r="D22" s="21"/>
      <c r="E22" s="1"/>
      <c r="F22" s="1"/>
    </row>
    <row r="23" spans="2:6" x14ac:dyDescent="0.2">
      <c r="B23" s="32" t="s">
        <v>134</v>
      </c>
      <c r="C23" s="18">
        <v>7346</v>
      </c>
      <c r="D23" s="17">
        <v>845</v>
      </c>
      <c r="E23" s="1"/>
      <c r="F23" s="1"/>
    </row>
    <row r="24" spans="2:6" ht="13.5" thickBot="1" x14ac:dyDescent="0.25">
      <c r="B24" s="9" t="s">
        <v>9</v>
      </c>
      <c r="C24" s="11">
        <v>4766</v>
      </c>
      <c r="D24" s="10">
        <v>-6905</v>
      </c>
      <c r="E24" s="1"/>
      <c r="F24" s="1"/>
    </row>
    <row r="25" spans="2:6" x14ac:dyDescent="0.2">
      <c r="B25" s="19" t="s">
        <v>20</v>
      </c>
      <c r="C25" s="22"/>
      <c r="D25" s="21"/>
      <c r="E25" s="1"/>
      <c r="F25" s="1"/>
    </row>
    <row r="26" spans="2:6" x14ac:dyDescent="0.2">
      <c r="B26" s="29" t="s">
        <v>22</v>
      </c>
      <c r="C26" s="22">
        <v>4792</v>
      </c>
      <c r="D26" s="21">
        <v>-7145</v>
      </c>
      <c r="E26" s="1"/>
      <c r="F26" s="1"/>
    </row>
    <row r="27" spans="2:6" x14ac:dyDescent="0.2">
      <c r="B27" s="32" t="s">
        <v>21</v>
      </c>
      <c r="C27" s="18">
        <v>-26</v>
      </c>
      <c r="D27" s="17">
        <v>240</v>
      </c>
      <c r="E27" s="1"/>
      <c r="F27" s="1"/>
    </row>
    <row r="28" spans="2:6" ht="13.5" thickBot="1" x14ac:dyDescent="0.25">
      <c r="B28" s="9" t="s">
        <v>9</v>
      </c>
      <c r="C28" s="11">
        <v>4766</v>
      </c>
      <c r="D28" s="10">
        <v>-6905</v>
      </c>
      <c r="E28" s="1"/>
      <c r="F28" s="1"/>
    </row>
    <row r="29" spans="2:6" x14ac:dyDescent="0.2">
      <c r="B29" s="20"/>
      <c r="C29" s="22"/>
      <c r="D29" s="21"/>
      <c r="E29" s="1"/>
      <c r="F29" s="1"/>
    </row>
    <row r="30" spans="2:6" x14ac:dyDescent="0.2">
      <c r="B30" s="49" t="s">
        <v>29</v>
      </c>
      <c r="C30" s="24">
        <v>230612</v>
      </c>
      <c r="D30" s="23">
        <v>224429</v>
      </c>
      <c r="E30" s="1"/>
      <c r="F30" s="1"/>
    </row>
    <row r="31" spans="2:6" x14ac:dyDescent="0.2">
      <c r="B31" s="49" t="s">
        <v>30</v>
      </c>
      <c r="C31" s="24">
        <v>234964</v>
      </c>
      <c r="D31" s="23">
        <v>228661</v>
      </c>
      <c r="E31" s="1"/>
      <c r="F31" s="1"/>
    </row>
    <row r="32" spans="2:6" x14ac:dyDescent="0.2">
      <c r="B32" s="46"/>
      <c r="C32" s="48"/>
      <c r="D32" s="47"/>
      <c r="E32" s="1"/>
      <c r="F32" s="1"/>
    </row>
    <row r="33" spans="2:6" x14ac:dyDescent="0.2">
      <c r="B33" s="8" t="s">
        <v>93</v>
      </c>
      <c r="C33" s="24"/>
      <c r="D33" s="23"/>
      <c r="E33" s="1"/>
      <c r="F33" s="1"/>
    </row>
    <row r="34" spans="2:6" x14ac:dyDescent="0.2">
      <c r="B34" s="50" t="s">
        <v>87</v>
      </c>
      <c r="C34" s="26">
        <v>0.02</v>
      </c>
      <c r="D34" s="25">
        <v>-0.03</v>
      </c>
      <c r="E34" s="1"/>
      <c r="F34" s="1"/>
    </row>
    <row r="35" spans="2:6" ht="13.5" thickBot="1" x14ac:dyDescent="0.25">
      <c r="B35" s="51" t="s">
        <v>88</v>
      </c>
      <c r="C35" s="28">
        <v>0.02</v>
      </c>
      <c r="D35" s="27">
        <v>-0.03</v>
      </c>
      <c r="E35" s="1"/>
      <c r="F35" s="1"/>
    </row>
    <row r="36" spans="2:6" x14ac:dyDescent="0.2">
      <c r="B36" s="1"/>
      <c r="C36" s="1"/>
      <c r="D36" s="1"/>
      <c r="E36" s="1"/>
      <c r="F36" s="1"/>
    </row>
    <row r="37" spans="2:6" x14ac:dyDescent="0.2">
      <c r="F37" s="1"/>
    </row>
    <row r="38" spans="2:6" x14ac:dyDescent="0.2">
      <c r="F38" s="1"/>
    </row>
    <row r="39" spans="2:6" x14ac:dyDescent="0.2">
      <c r="F39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50"/>
  <sheetViews>
    <sheetView showGridLines="0" zoomScale="85" zoomScaleNormal="85" zoomScaleSheetLayoutView="70" workbookViewId="0">
      <selection activeCell="E59" sqref="E59"/>
    </sheetView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10" x14ac:dyDescent="0.2">
      <c r="B1" s="1"/>
      <c r="C1" s="1"/>
      <c r="D1" s="1"/>
      <c r="E1" s="1"/>
      <c r="F1" s="1"/>
    </row>
    <row r="2" spans="2:10" ht="20.25" x14ac:dyDescent="0.3">
      <c r="B2" s="15" t="s">
        <v>31</v>
      </c>
      <c r="C2" s="15"/>
      <c r="D2" s="15"/>
      <c r="E2" s="1"/>
      <c r="F2" s="1"/>
    </row>
    <row r="3" spans="2:10" x14ac:dyDescent="0.2">
      <c r="B3" s="131" t="s">
        <v>154</v>
      </c>
      <c r="C3" s="14"/>
      <c r="D3" s="14"/>
      <c r="E3" s="1"/>
      <c r="F3" s="1"/>
    </row>
    <row r="4" spans="2:10" ht="13.5" thickBot="1" x14ac:dyDescent="0.25">
      <c r="B4" s="2"/>
      <c r="C4" s="2"/>
      <c r="D4" s="2"/>
      <c r="E4" s="1"/>
      <c r="F4" s="1"/>
    </row>
    <row r="5" spans="2:10" s="4" customFormat="1" ht="24.75" customHeight="1" thickBot="1" x14ac:dyDescent="0.25">
      <c r="B5" s="172" t="s">
        <v>0</v>
      </c>
      <c r="C5" s="172"/>
      <c r="D5" s="172"/>
      <c r="E5" s="166" t="s">
        <v>164</v>
      </c>
      <c r="F5" s="167" t="s">
        <v>163</v>
      </c>
      <c r="H5"/>
      <c r="I5"/>
      <c r="J5"/>
    </row>
    <row r="6" spans="2:10" x14ac:dyDescent="0.2">
      <c r="B6" s="133" t="s">
        <v>33</v>
      </c>
      <c r="C6" s="133"/>
      <c r="D6" s="133"/>
      <c r="E6" s="22">
        <v>403529</v>
      </c>
      <c r="F6" s="35">
        <v>403437</v>
      </c>
    </row>
    <row r="7" spans="2:10" x14ac:dyDescent="0.2">
      <c r="B7" s="133" t="s">
        <v>34</v>
      </c>
      <c r="C7" s="133"/>
      <c r="D7" s="133"/>
      <c r="E7" s="22">
        <v>806684</v>
      </c>
      <c r="F7" s="35">
        <v>810908</v>
      </c>
    </row>
    <row r="8" spans="2:10" x14ac:dyDescent="0.2">
      <c r="B8" s="133" t="s">
        <v>35</v>
      </c>
      <c r="C8" s="133"/>
      <c r="D8" s="133"/>
      <c r="E8" s="22">
        <v>41516</v>
      </c>
      <c r="F8" s="35">
        <v>38869</v>
      </c>
    </row>
    <row r="9" spans="2:10" x14ac:dyDescent="0.2">
      <c r="B9" s="133" t="s">
        <v>37</v>
      </c>
      <c r="C9" s="133"/>
      <c r="D9" s="133"/>
      <c r="E9" s="22">
        <v>3780</v>
      </c>
      <c r="F9" s="35">
        <v>3546</v>
      </c>
    </row>
    <row r="10" spans="2:10" x14ac:dyDescent="0.2">
      <c r="B10" s="134" t="s">
        <v>36</v>
      </c>
      <c r="C10" s="134"/>
      <c r="D10" s="134"/>
      <c r="E10" s="18">
        <v>30298</v>
      </c>
      <c r="F10" s="40">
        <v>33493</v>
      </c>
    </row>
    <row r="11" spans="2:10" ht="13.5" thickBot="1" x14ac:dyDescent="0.25">
      <c r="B11" s="168" t="s">
        <v>43</v>
      </c>
      <c r="C11" s="168"/>
      <c r="D11" s="168"/>
      <c r="E11" s="11">
        <v>1285807</v>
      </c>
      <c r="F11" s="41">
        <v>1290253</v>
      </c>
    </row>
    <row r="12" spans="2:10" x14ac:dyDescent="0.2">
      <c r="B12" s="169"/>
      <c r="C12" s="169"/>
      <c r="D12" s="169"/>
      <c r="E12" s="22"/>
      <c r="F12" s="35"/>
    </row>
    <row r="13" spans="2:10" x14ac:dyDescent="0.2">
      <c r="B13" s="133" t="s">
        <v>38</v>
      </c>
      <c r="C13" s="133"/>
      <c r="D13" s="133"/>
      <c r="E13" s="22">
        <v>57476</v>
      </c>
      <c r="F13" s="35">
        <v>48657</v>
      </c>
    </row>
    <row r="14" spans="2:10" x14ac:dyDescent="0.2">
      <c r="B14" s="133" t="s">
        <v>39</v>
      </c>
      <c r="C14" s="133"/>
      <c r="D14" s="133"/>
      <c r="E14" s="22">
        <v>129589</v>
      </c>
      <c r="F14" s="35">
        <v>138593</v>
      </c>
    </row>
    <row r="15" spans="2:10" x14ac:dyDescent="0.2">
      <c r="B15" s="133" t="s">
        <v>40</v>
      </c>
      <c r="C15" s="133"/>
      <c r="D15" s="133"/>
      <c r="E15" s="22">
        <v>48222</v>
      </c>
      <c r="F15" s="35">
        <v>53533</v>
      </c>
    </row>
    <row r="16" spans="2:10" x14ac:dyDescent="0.2">
      <c r="B16" s="133" t="s">
        <v>41</v>
      </c>
      <c r="C16" s="133"/>
      <c r="D16" s="133"/>
      <c r="E16" s="22">
        <v>341</v>
      </c>
      <c r="F16" s="35">
        <v>967</v>
      </c>
    </row>
    <row r="17" spans="2:6" x14ac:dyDescent="0.2">
      <c r="B17" s="134" t="s">
        <v>42</v>
      </c>
      <c r="C17" s="134"/>
      <c r="D17" s="134"/>
      <c r="E17" s="18">
        <v>114630</v>
      </c>
      <c r="F17" s="40">
        <v>147565</v>
      </c>
    </row>
    <row r="18" spans="2:6" ht="13.5" thickBot="1" x14ac:dyDescent="0.25">
      <c r="B18" s="168" t="s">
        <v>44</v>
      </c>
      <c r="C18" s="168"/>
      <c r="D18" s="168"/>
      <c r="E18" s="11">
        <v>350258</v>
      </c>
      <c r="F18" s="41">
        <v>389315</v>
      </c>
    </row>
    <row r="19" spans="2:6" x14ac:dyDescent="0.2">
      <c r="B19" s="169"/>
      <c r="C19" s="169"/>
      <c r="D19" s="169"/>
      <c r="E19" s="22"/>
      <c r="F19" s="35"/>
    </row>
    <row r="20" spans="2:6" x14ac:dyDescent="0.2">
      <c r="B20" s="170" t="s">
        <v>45</v>
      </c>
      <c r="C20" s="170"/>
      <c r="D20" s="170"/>
      <c r="E20" s="44">
        <v>1636065</v>
      </c>
      <c r="F20" s="45">
        <v>1679568</v>
      </c>
    </row>
    <row r="21" spans="2:6" x14ac:dyDescent="0.2">
      <c r="B21" s="169"/>
      <c r="C21" s="169"/>
      <c r="D21" s="169"/>
      <c r="E21" s="22"/>
      <c r="F21" s="35"/>
    </row>
    <row r="22" spans="2:6" x14ac:dyDescent="0.2">
      <c r="B22" s="133" t="s">
        <v>47</v>
      </c>
      <c r="C22" s="133"/>
      <c r="D22" s="133"/>
      <c r="E22" s="22">
        <v>46154</v>
      </c>
      <c r="F22" s="35">
        <v>46099</v>
      </c>
    </row>
    <row r="23" spans="2:6" x14ac:dyDescent="0.2">
      <c r="B23" s="133" t="s">
        <v>48</v>
      </c>
      <c r="C23" s="133"/>
      <c r="D23" s="133"/>
      <c r="E23" s="22">
        <v>1037183</v>
      </c>
      <c r="F23" s="35">
        <v>1035451</v>
      </c>
    </row>
    <row r="24" spans="2:6" x14ac:dyDescent="0.2">
      <c r="B24" s="171" t="s">
        <v>49</v>
      </c>
      <c r="C24" s="171"/>
      <c r="D24" s="171"/>
      <c r="E24" s="24">
        <v>227556</v>
      </c>
      <c r="F24" s="43">
        <v>228216</v>
      </c>
    </row>
    <row r="25" spans="2:6" x14ac:dyDescent="0.2">
      <c r="B25" s="134" t="s">
        <v>50</v>
      </c>
      <c r="C25" s="134"/>
      <c r="D25" s="134"/>
      <c r="E25" s="18">
        <v>-342520</v>
      </c>
      <c r="F25" s="40">
        <v>-340956</v>
      </c>
    </row>
    <row r="26" spans="2:6" x14ac:dyDescent="0.2">
      <c r="B26" s="169" t="s">
        <v>52</v>
      </c>
      <c r="C26" s="169"/>
      <c r="D26" s="169"/>
      <c r="E26" s="53">
        <v>968373</v>
      </c>
      <c r="F26" s="54">
        <v>968810</v>
      </c>
    </row>
    <row r="27" spans="2:6" x14ac:dyDescent="0.2">
      <c r="B27" s="134" t="s">
        <v>51</v>
      </c>
      <c r="C27" s="134"/>
      <c r="D27" s="134"/>
      <c r="E27" s="18">
        <v>1644</v>
      </c>
      <c r="F27" s="40">
        <v>1723</v>
      </c>
    </row>
    <row r="28" spans="2:6" ht="13.5" thickBot="1" x14ac:dyDescent="0.25">
      <c r="B28" s="168" t="s">
        <v>53</v>
      </c>
      <c r="C28" s="168"/>
      <c r="D28" s="168"/>
      <c r="E28" s="11">
        <v>970017</v>
      </c>
      <c r="F28" s="41">
        <v>970533</v>
      </c>
    </row>
    <row r="29" spans="2:6" x14ac:dyDescent="0.2">
      <c r="B29" s="169"/>
      <c r="C29" s="169"/>
      <c r="D29" s="169"/>
      <c r="E29" s="22"/>
      <c r="F29" s="35"/>
    </row>
    <row r="30" spans="2:6" x14ac:dyDescent="0.2">
      <c r="B30" s="133" t="s">
        <v>54</v>
      </c>
      <c r="C30" s="133"/>
      <c r="D30" s="133"/>
      <c r="E30" s="22">
        <v>64336</v>
      </c>
      <c r="F30" s="35">
        <v>44254</v>
      </c>
    </row>
    <row r="31" spans="2:6" x14ac:dyDescent="0.2">
      <c r="B31" s="133" t="s">
        <v>55</v>
      </c>
      <c r="C31" s="133"/>
      <c r="D31" s="133"/>
      <c r="E31" s="22">
        <v>140000</v>
      </c>
      <c r="F31" s="35">
        <v>149806</v>
      </c>
    </row>
    <row r="32" spans="2:6" x14ac:dyDescent="0.2">
      <c r="B32" s="133" t="s">
        <v>56</v>
      </c>
      <c r="C32" s="133"/>
      <c r="D32" s="133"/>
      <c r="E32" s="22">
        <v>31306</v>
      </c>
      <c r="F32" s="35">
        <v>35065</v>
      </c>
    </row>
    <row r="33" spans="2:6" x14ac:dyDescent="0.2">
      <c r="B33" s="134" t="s">
        <v>57</v>
      </c>
      <c r="C33" s="134"/>
      <c r="D33" s="134"/>
      <c r="E33" s="18">
        <v>89842</v>
      </c>
      <c r="F33" s="40">
        <v>83726</v>
      </c>
    </row>
    <row r="34" spans="2:6" ht="13.5" thickBot="1" x14ac:dyDescent="0.25">
      <c r="B34" s="168" t="s">
        <v>58</v>
      </c>
      <c r="C34" s="168"/>
      <c r="D34" s="168"/>
      <c r="E34" s="11">
        <v>325484</v>
      </c>
      <c r="F34" s="41">
        <v>312851</v>
      </c>
    </row>
    <row r="35" spans="2:6" x14ac:dyDescent="0.2">
      <c r="B35" s="169"/>
      <c r="C35" s="169"/>
      <c r="D35" s="169"/>
      <c r="E35" s="22"/>
      <c r="F35" s="35"/>
    </row>
    <row r="36" spans="2:6" x14ac:dyDescent="0.2">
      <c r="B36" s="133" t="s">
        <v>59</v>
      </c>
      <c r="C36" s="133"/>
      <c r="D36" s="133"/>
      <c r="E36" s="22">
        <v>79167</v>
      </c>
      <c r="F36" s="35">
        <v>94951</v>
      </c>
    </row>
    <row r="37" spans="2:6" x14ac:dyDescent="0.2">
      <c r="B37" s="133" t="s">
        <v>181</v>
      </c>
      <c r="C37" s="133"/>
      <c r="D37" s="133"/>
      <c r="E37" s="22">
        <v>2654</v>
      </c>
      <c r="F37" s="35">
        <v>4382</v>
      </c>
    </row>
    <row r="38" spans="2:6" x14ac:dyDescent="0.2">
      <c r="B38" s="133" t="s">
        <v>182</v>
      </c>
      <c r="C38" s="133"/>
      <c r="D38" s="133"/>
      <c r="E38" s="22">
        <v>8759</v>
      </c>
      <c r="F38" s="35">
        <v>13056</v>
      </c>
    </row>
    <row r="39" spans="2:6" x14ac:dyDescent="0.2">
      <c r="B39" s="133" t="s">
        <v>54</v>
      </c>
      <c r="C39" s="133"/>
      <c r="D39" s="133"/>
      <c r="E39" s="22">
        <v>0</v>
      </c>
      <c r="F39" s="35">
        <v>4287</v>
      </c>
    </row>
    <row r="40" spans="2:6" x14ac:dyDescent="0.2">
      <c r="B40" s="133" t="s">
        <v>56</v>
      </c>
      <c r="C40" s="133"/>
      <c r="D40" s="133"/>
      <c r="E40" s="22">
        <v>31470</v>
      </c>
      <c r="F40" s="35">
        <v>32573</v>
      </c>
    </row>
    <row r="41" spans="2:6" x14ac:dyDescent="0.2">
      <c r="B41" s="133" t="s">
        <v>57</v>
      </c>
      <c r="C41" s="133"/>
      <c r="D41" s="133"/>
      <c r="E41" s="22">
        <v>93479</v>
      </c>
      <c r="F41" s="35">
        <v>103147</v>
      </c>
    </row>
    <row r="42" spans="2:6" x14ac:dyDescent="0.2">
      <c r="B42" s="134" t="s">
        <v>129</v>
      </c>
      <c r="C42" s="134"/>
      <c r="D42" s="134"/>
      <c r="E42" s="18">
        <v>125035</v>
      </c>
      <c r="F42" s="40">
        <v>143788</v>
      </c>
    </row>
    <row r="43" spans="2:6" ht="13.5" thickBot="1" x14ac:dyDescent="0.25">
      <c r="B43" s="168" t="s">
        <v>60</v>
      </c>
      <c r="C43" s="168"/>
      <c r="D43" s="168"/>
      <c r="E43" s="11">
        <v>340564</v>
      </c>
      <c r="F43" s="41">
        <v>396184</v>
      </c>
    </row>
    <row r="44" spans="2:6" x14ac:dyDescent="0.2">
      <c r="B44" s="169"/>
      <c r="C44" s="169"/>
      <c r="D44" s="169"/>
      <c r="E44" s="22"/>
      <c r="F44" s="35"/>
    </row>
    <row r="45" spans="2:6" x14ac:dyDescent="0.2">
      <c r="B45" s="170" t="s">
        <v>61</v>
      </c>
      <c r="C45" s="170"/>
      <c r="D45" s="170"/>
      <c r="E45" s="44">
        <v>1636065</v>
      </c>
      <c r="F45" s="45">
        <v>1679568</v>
      </c>
    </row>
    <row r="46" spans="2:6" x14ac:dyDescent="0.2">
      <c r="B46" s="1"/>
      <c r="C46" s="1"/>
      <c r="D46" s="1"/>
      <c r="E46" s="1"/>
      <c r="F46" s="1"/>
    </row>
    <row r="49" spans="8:9" x14ac:dyDescent="0.2">
      <c r="H49" s="4"/>
      <c r="I49" s="4"/>
    </row>
    <row r="50" spans="8:9" x14ac:dyDescent="0.2">
      <c r="H50" s="4"/>
      <c r="I50" s="4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44"/>
  <sheetViews>
    <sheetView showGridLines="0" zoomScaleNormal="100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10" x14ac:dyDescent="0.2">
      <c r="B1" s="1"/>
      <c r="C1" s="1"/>
      <c r="D1" s="1"/>
      <c r="E1" s="1"/>
      <c r="F1" s="1"/>
      <c r="G1" s="1"/>
      <c r="H1" s="1"/>
    </row>
    <row r="2" spans="2:10" ht="20.25" x14ac:dyDescent="0.3">
      <c r="B2" s="15" t="s">
        <v>62</v>
      </c>
      <c r="C2" s="1"/>
      <c r="D2" s="1"/>
      <c r="E2" s="1"/>
      <c r="F2" s="1"/>
      <c r="G2" s="1"/>
      <c r="H2" s="1"/>
    </row>
    <row r="3" spans="2:10" x14ac:dyDescent="0.2">
      <c r="B3" s="131" t="s">
        <v>154</v>
      </c>
      <c r="C3" s="1"/>
      <c r="D3" s="1"/>
      <c r="E3" s="1"/>
      <c r="F3" s="1"/>
      <c r="G3" s="1"/>
      <c r="H3" s="1"/>
    </row>
    <row r="4" spans="2:10" ht="13.5" thickBot="1" x14ac:dyDescent="0.25">
      <c r="B4" s="2"/>
      <c r="C4" s="1"/>
      <c r="D4" s="1"/>
      <c r="E4" s="1"/>
      <c r="F4" s="1"/>
      <c r="G4" s="1"/>
      <c r="H4" s="1"/>
    </row>
    <row r="5" spans="2:10" s="4" customFormat="1" ht="24.75" customHeight="1" thickBot="1" x14ac:dyDescent="0.25">
      <c r="B5" s="67" t="s">
        <v>0</v>
      </c>
      <c r="C5" s="5"/>
      <c r="D5" s="5"/>
      <c r="E5" s="100" t="s">
        <v>162</v>
      </c>
      <c r="F5" s="30" t="s">
        <v>107</v>
      </c>
      <c r="G5" s="1"/>
      <c r="H5" s="1"/>
      <c r="I5"/>
      <c r="J5"/>
    </row>
    <row r="6" spans="2:10" x14ac:dyDescent="0.2">
      <c r="B6" s="133" t="s">
        <v>63</v>
      </c>
      <c r="C6" s="21"/>
      <c r="D6" s="21"/>
      <c r="E6" s="22">
        <v>-4313</v>
      </c>
      <c r="F6" s="21">
        <v>-5069</v>
      </c>
      <c r="G6" s="1"/>
      <c r="H6" s="1"/>
    </row>
    <row r="7" spans="2:10" x14ac:dyDescent="0.2">
      <c r="B7" s="133"/>
      <c r="C7" s="21"/>
      <c r="D7" s="21"/>
      <c r="E7" s="22"/>
      <c r="F7" s="21"/>
      <c r="G7" s="1"/>
      <c r="H7" s="1"/>
    </row>
    <row r="8" spans="2:10" x14ac:dyDescent="0.2">
      <c r="B8" s="133" t="s">
        <v>135</v>
      </c>
      <c r="C8" s="21"/>
      <c r="D8" s="21"/>
      <c r="E8" s="22">
        <v>954</v>
      </c>
      <c r="F8" s="21">
        <v>1970</v>
      </c>
      <c r="G8" s="1"/>
      <c r="H8" s="1"/>
    </row>
    <row r="9" spans="2:10" x14ac:dyDescent="0.2">
      <c r="B9" s="133" t="s">
        <v>64</v>
      </c>
      <c r="C9" s="21"/>
      <c r="D9" s="21"/>
      <c r="E9" s="22">
        <v>29870</v>
      </c>
      <c r="F9" s="21">
        <v>26493</v>
      </c>
      <c r="G9" s="1"/>
      <c r="H9" s="1"/>
    </row>
    <row r="10" spans="2:10" x14ac:dyDescent="0.2">
      <c r="B10" s="133" t="s">
        <v>65</v>
      </c>
      <c r="C10" s="21"/>
      <c r="D10" s="21"/>
      <c r="E10" s="22">
        <v>-3217</v>
      </c>
      <c r="F10" s="21">
        <v>-3709</v>
      </c>
      <c r="G10" s="1"/>
      <c r="H10" s="1"/>
    </row>
    <row r="11" spans="2:10" x14ac:dyDescent="0.2">
      <c r="B11" s="133" t="s">
        <v>66</v>
      </c>
      <c r="C11" s="21"/>
      <c r="D11" s="21"/>
      <c r="E11" s="22">
        <v>947</v>
      </c>
      <c r="F11" s="21">
        <v>946</v>
      </c>
      <c r="G11" s="1"/>
      <c r="H11" s="1"/>
    </row>
    <row r="12" spans="2:10" x14ac:dyDescent="0.2">
      <c r="B12" s="133" t="s">
        <v>67</v>
      </c>
      <c r="C12" s="21"/>
      <c r="D12" s="21"/>
      <c r="E12" s="22"/>
      <c r="F12" s="21"/>
      <c r="G12" s="1"/>
      <c r="H12" s="1"/>
    </row>
    <row r="13" spans="2:10" x14ac:dyDescent="0.2">
      <c r="B13" s="173" t="s">
        <v>68</v>
      </c>
      <c r="C13" s="21"/>
      <c r="D13" s="21"/>
      <c r="E13" s="22">
        <v>-8132</v>
      </c>
      <c r="F13" s="21">
        <v>823</v>
      </c>
      <c r="G13" s="1"/>
      <c r="H13" s="1"/>
    </row>
    <row r="14" spans="2:10" x14ac:dyDescent="0.2">
      <c r="B14" s="173" t="s">
        <v>69</v>
      </c>
      <c r="C14" s="21"/>
      <c r="D14" s="21"/>
      <c r="E14" s="22">
        <v>11672</v>
      </c>
      <c r="F14" s="21">
        <v>13211</v>
      </c>
      <c r="G14" s="1"/>
      <c r="H14" s="1"/>
    </row>
    <row r="15" spans="2:10" ht="14.25" x14ac:dyDescent="0.2">
      <c r="B15" s="174" t="s">
        <v>102</v>
      </c>
      <c r="C15" s="33"/>
      <c r="D15" s="33"/>
      <c r="E15" s="18">
        <v>-44046</v>
      </c>
      <c r="F15" s="17">
        <v>-46562</v>
      </c>
      <c r="G15" s="1"/>
      <c r="H15" s="1"/>
    </row>
    <row r="16" spans="2:10" ht="13.5" thickBot="1" x14ac:dyDescent="0.25">
      <c r="B16" s="168" t="s">
        <v>72</v>
      </c>
      <c r="C16" s="10"/>
      <c r="D16" s="10"/>
      <c r="E16" s="11">
        <v>-16265</v>
      </c>
      <c r="F16" s="10">
        <v>-11897</v>
      </c>
      <c r="G16" s="1"/>
      <c r="H16" s="1"/>
    </row>
    <row r="17" spans="2:8" x14ac:dyDescent="0.2">
      <c r="B17" s="169"/>
      <c r="C17" s="21"/>
      <c r="D17" s="21"/>
      <c r="E17" s="22"/>
      <c r="F17" s="21"/>
      <c r="G17" s="1"/>
      <c r="H17" s="1"/>
    </row>
    <row r="18" spans="2:8" x14ac:dyDescent="0.2">
      <c r="B18" s="133" t="s">
        <v>70</v>
      </c>
      <c r="C18" s="21"/>
      <c r="D18" s="21"/>
      <c r="E18" s="22">
        <v>42</v>
      </c>
      <c r="F18" s="21">
        <v>116</v>
      </c>
      <c r="G18" s="1"/>
      <c r="H18" s="1"/>
    </row>
    <row r="19" spans="2:8" x14ac:dyDescent="0.2">
      <c r="B19" s="133" t="s">
        <v>152</v>
      </c>
      <c r="C19" s="21"/>
      <c r="D19" s="21"/>
      <c r="E19" s="22">
        <v>-264</v>
      </c>
      <c r="F19" s="21">
        <v>-239</v>
      </c>
      <c r="G19" s="1"/>
      <c r="H19" s="1"/>
    </row>
    <row r="20" spans="2:8" x14ac:dyDescent="0.2">
      <c r="B20" s="134" t="s">
        <v>151</v>
      </c>
      <c r="C20" s="33"/>
      <c r="D20" s="33"/>
      <c r="E20" s="18">
        <v>-1870</v>
      </c>
      <c r="F20" s="17">
        <v>-1209</v>
      </c>
      <c r="G20" s="1"/>
      <c r="H20" s="1"/>
    </row>
    <row r="21" spans="2:8" ht="13.5" thickBot="1" x14ac:dyDescent="0.25">
      <c r="B21" s="168" t="s">
        <v>71</v>
      </c>
      <c r="C21" s="10"/>
      <c r="D21" s="10"/>
      <c r="E21" s="11">
        <v>-18357</v>
      </c>
      <c r="F21" s="10">
        <v>-13229</v>
      </c>
      <c r="G21" s="1"/>
      <c r="H21" s="1"/>
    </row>
    <row r="22" spans="2:8" x14ac:dyDescent="0.2">
      <c r="B22" s="169"/>
      <c r="C22" s="21"/>
      <c r="D22" s="21"/>
      <c r="E22" s="22"/>
      <c r="F22" s="21"/>
      <c r="G22" s="1"/>
      <c r="H22" s="1"/>
    </row>
    <row r="23" spans="2:8" x14ac:dyDescent="0.2">
      <c r="B23" s="133" t="s">
        <v>73</v>
      </c>
      <c r="C23" s="21"/>
      <c r="D23" s="21"/>
      <c r="E23" s="22">
        <v>-21304</v>
      </c>
      <c r="F23" s="21">
        <v>-18791</v>
      </c>
      <c r="G23" s="1"/>
      <c r="H23" s="1"/>
    </row>
    <row r="24" spans="2:8" x14ac:dyDescent="0.2">
      <c r="B24" s="133" t="s">
        <v>74</v>
      </c>
      <c r="C24" s="21"/>
      <c r="D24" s="21"/>
      <c r="E24" s="22">
        <v>-7735</v>
      </c>
      <c r="F24" s="21">
        <v>-5162</v>
      </c>
      <c r="G24" s="1"/>
      <c r="H24" s="1"/>
    </row>
    <row r="25" spans="2:8" x14ac:dyDescent="0.2">
      <c r="B25" s="133" t="s">
        <v>176</v>
      </c>
      <c r="C25" s="21"/>
      <c r="D25" s="21"/>
      <c r="E25" s="22">
        <v>-2331</v>
      </c>
      <c r="F25" s="21">
        <v>0</v>
      </c>
      <c r="G25" s="1"/>
      <c r="H25" s="1"/>
    </row>
    <row r="26" spans="2:8" ht="13.5" thickBot="1" x14ac:dyDescent="0.25">
      <c r="B26" s="168" t="s">
        <v>95</v>
      </c>
      <c r="C26" s="10"/>
      <c r="D26" s="10"/>
      <c r="E26" s="11">
        <v>-31370</v>
      </c>
      <c r="F26" s="10">
        <v>-23953</v>
      </c>
      <c r="G26" s="1"/>
      <c r="H26" s="1"/>
    </row>
    <row r="27" spans="2:8" x14ac:dyDescent="0.2">
      <c r="B27" s="169"/>
      <c r="C27" s="21"/>
      <c r="D27" s="21"/>
      <c r="E27" s="22"/>
      <c r="F27" s="21"/>
      <c r="G27" s="1"/>
      <c r="H27" s="1"/>
    </row>
    <row r="28" spans="2:8" x14ac:dyDescent="0.2">
      <c r="B28" s="133" t="s">
        <v>177</v>
      </c>
      <c r="C28" s="21"/>
      <c r="D28" s="21"/>
      <c r="E28" s="22">
        <v>20000</v>
      </c>
      <c r="F28" s="21">
        <v>-10000</v>
      </c>
      <c r="G28" s="1"/>
      <c r="H28" s="1"/>
    </row>
    <row r="29" spans="2:8" x14ac:dyDescent="0.2">
      <c r="B29" s="133" t="s">
        <v>75</v>
      </c>
      <c r="C29" s="21"/>
      <c r="D29" s="21"/>
      <c r="E29" s="22">
        <v>-4287</v>
      </c>
      <c r="F29" s="21">
        <v>0</v>
      </c>
      <c r="G29" s="1"/>
      <c r="H29" s="1"/>
    </row>
    <row r="30" spans="2:8" x14ac:dyDescent="0.2">
      <c r="B30" s="133" t="s">
        <v>178</v>
      </c>
      <c r="C30" s="21"/>
      <c r="D30" s="21"/>
      <c r="E30" s="22">
        <v>144</v>
      </c>
      <c r="F30" s="21">
        <v>0</v>
      </c>
      <c r="G30" s="1"/>
      <c r="H30" s="1"/>
    </row>
    <row r="31" spans="2:8" x14ac:dyDescent="0.2">
      <c r="B31" s="134" t="s">
        <v>76</v>
      </c>
      <c r="C31" s="33"/>
      <c r="D31" s="33"/>
      <c r="E31" s="18">
        <v>1235</v>
      </c>
      <c r="F31" s="17">
        <v>11198</v>
      </c>
      <c r="G31" s="1"/>
      <c r="H31" s="1"/>
    </row>
    <row r="32" spans="2:8" ht="13.5" thickBot="1" x14ac:dyDescent="0.25">
      <c r="B32" s="168" t="s">
        <v>96</v>
      </c>
      <c r="C32" s="10"/>
      <c r="D32" s="10"/>
      <c r="E32" s="11">
        <v>17092</v>
      </c>
      <c r="F32" s="10">
        <v>1198</v>
      </c>
      <c r="G32" s="1"/>
      <c r="H32" s="1"/>
    </row>
    <row r="33" spans="2:8" x14ac:dyDescent="0.2">
      <c r="B33" s="169"/>
      <c r="C33" s="21"/>
      <c r="D33" s="21"/>
      <c r="E33" s="22"/>
      <c r="F33" s="21"/>
      <c r="G33" s="1"/>
      <c r="H33" s="1"/>
    </row>
    <row r="34" spans="2:8" x14ac:dyDescent="0.2">
      <c r="B34" s="175" t="s">
        <v>136</v>
      </c>
      <c r="C34" s="47"/>
      <c r="D34" s="47"/>
      <c r="E34" s="13">
        <v>-32635</v>
      </c>
      <c r="F34" s="12">
        <v>-35984</v>
      </c>
      <c r="G34" s="1"/>
      <c r="H34" s="1"/>
    </row>
    <row r="35" spans="2:8" x14ac:dyDescent="0.2">
      <c r="B35" s="176" t="s">
        <v>130</v>
      </c>
      <c r="C35" s="47"/>
      <c r="D35" s="47"/>
      <c r="E35" s="24">
        <v>147565</v>
      </c>
      <c r="F35" s="23">
        <v>152949</v>
      </c>
      <c r="G35" s="1"/>
      <c r="H35" s="1"/>
    </row>
    <row r="36" spans="2:8" x14ac:dyDescent="0.2">
      <c r="B36" s="134" t="s">
        <v>90</v>
      </c>
      <c r="C36" s="33"/>
      <c r="D36" s="33"/>
      <c r="E36" s="18">
        <v>-300</v>
      </c>
      <c r="F36" s="17">
        <v>402</v>
      </c>
      <c r="G36" s="1"/>
      <c r="H36" s="1"/>
    </row>
    <row r="37" spans="2:8" ht="13.5" thickBot="1" x14ac:dyDescent="0.25">
      <c r="B37" s="168" t="s">
        <v>77</v>
      </c>
      <c r="C37" s="10"/>
      <c r="D37" s="10"/>
      <c r="E37" s="11">
        <v>114630</v>
      </c>
      <c r="F37" s="10">
        <v>117367</v>
      </c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ht="14.25" x14ac:dyDescent="0.2">
      <c r="B39" s="3" t="s">
        <v>170</v>
      </c>
      <c r="C39" s="1"/>
      <c r="D39" s="1"/>
      <c r="E39" s="1"/>
      <c r="F39" s="1"/>
      <c r="G39" s="1"/>
      <c r="H39" s="1"/>
    </row>
    <row r="40" spans="2:8" x14ac:dyDescent="0.2">
      <c r="G40" s="1"/>
      <c r="H40" s="1"/>
    </row>
    <row r="41" spans="2:8" x14ac:dyDescent="0.2">
      <c r="G41" s="1"/>
      <c r="H41" s="1"/>
    </row>
    <row r="42" spans="2:8" x14ac:dyDescent="0.2">
      <c r="G42" s="1"/>
      <c r="H42" s="1"/>
    </row>
    <row r="43" spans="2:8" x14ac:dyDescent="0.2">
      <c r="H43" s="1"/>
    </row>
    <row r="44" spans="2:8" x14ac:dyDescent="0.2">
      <c r="H44" s="1"/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L47"/>
  <sheetViews>
    <sheetView showGridLines="0" zoomScale="85" zoomScaleNormal="85" zoomScaleSheetLayoutView="100" workbookViewId="0">
      <selection activeCell="A2" sqref="A2"/>
    </sheetView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1" max="11" width="2.140625" customWidth="1"/>
  </cols>
  <sheetData>
    <row r="1" spans="2:12" x14ac:dyDescent="0.2">
      <c r="B1" s="1"/>
      <c r="C1" s="1"/>
      <c r="D1" s="1"/>
      <c r="E1" s="1"/>
      <c r="F1" s="1"/>
      <c r="G1" s="1"/>
      <c r="H1" s="1"/>
    </row>
    <row r="2" spans="2:12" ht="20.25" x14ac:dyDescent="0.3">
      <c r="B2" s="15" t="s">
        <v>28</v>
      </c>
      <c r="C2" s="1"/>
      <c r="D2" s="1"/>
      <c r="E2" s="1"/>
      <c r="F2" s="1"/>
      <c r="G2" s="1"/>
      <c r="H2" s="1"/>
    </row>
    <row r="3" spans="2:12" x14ac:dyDescent="0.2">
      <c r="B3" s="14" t="s">
        <v>78</v>
      </c>
      <c r="C3" s="1"/>
      <c r="D3" s="1"/>
      <c r="E3" s="1"/>
      <c r="F3" s="1"/>
      <c r="G3" s="1"/>
      <c r="H3" s="1"/>
    </row>
    <row r="4" spans="2:12" ht="13.5" thickBot="1" x14ac:dyDescent="0.25">
      <c r="B4" s="2"/>
      <c r="C4" s="1"/>
      <c r="D4" s="1"/>
      <c r="E4" s="1"/>
      <c r="F4" s="1"/>
      <c r="G4" s="1"/>
      <c r="H4" s="1"/>
    </row>
    <row r="5" spans="2:12" s="4" customFormat="1" ht="24.75" customHeight="1" thickBot="1" x14ac:dyDescent="0.25">
      <c r="B5" s="67" t="s">
        <v>0</v>
      </c>
      <c r="C5" s="5" t="s">
        <v>132</v>
      </c>
      <c r="D5" s="5" t="s">
        <v>104</v>
      </c>
      <c r="E5" s="5" t="s">
        <v>165</v>
      </c>
      <c r="F5" s="5" t="s">
        <v>166</v>
      </c>
      <c r="G5" s="5" t="s">
        <v>167</v>
      </c>
      <c r="H5" s="6" t="s">
        <v>155</v>
      </c>
      <c r="I5" s="177"/>
      <c r="J5" s="113" t="s">
        <v>168</v>
      </c>
      <c r="K5" s="177"/>
      <c r="L5" s="78" t="s">
        <v>131</v>
      </c>
    </row>
    <row r="6" spans="2:12" x14ac:dyDescent="0.2">
      <c r="B6" s="36" t="s">
        <v>16</v>
      </c>
      <c r="C6" s="37">
        <v>258399</v>
      </c>
      <c r="D6" s="37">
        <v>205275</v>
      </c>
      <c r="E6" s="37">
        <v>264613</v>
      </c>
      <c r="F6" s="37">
        <v>254231</v>
      </c>
      <c r="G6" s="37">
        <v>282488</v>
      </c>
      <c r="H6" s="38">
        <f>'2. Cons Stat of Income'!C6</f>
        <v>217155</v>
      </c>
      <c r="I6" s="117"/>
      <c r="J6" s="39">
        <v>1006607</v>
      </c>
      <c r="K6" s="117"/>
      <c r="L6" s="79">
        <v>950292</v>
      </c>
    </row>
    <row r="7" spans="2:12" x14ac:dyDescent="0.2">
      <c r="B7" s="32" t="s">
        <v>92</v>
      </c>
      <c r="C7" s="17">
        <v>125517</v>
      </c>
      <c r="D7" s="17">
        <v>95403</v>
      </c>
      <c r="E7" s="17">
        <v>129993</v>
      </c>
      <c r="F7" s="17">
        <v>119161</v>
      </c>
      <c r="G7" s="17">
        <v>143523</v>
      </c>
      <c r="H7" s="18">
        <f>'2. Cons Stat of Income'!C7</f>
        <v>93850</v>
      </c>
      <c r="I7" s="117"/>
      <c r="J7" s="40">
        <v>488080</v>
      </c>
      <c r="K7" s="117"/>
      <c r="L7" s="80">
        <v>426966</v>
      </c>
    </row>
    <row r="8" spans="2:12" ht="13.5" thickBot="1" x14ac:dyDescent="0.25">
      <c r="B8" s="9" t="s">
        <v>1</v>
      </c>
      <c r="C8" s="10">
        <v>132882</v>
      </c>
      <c r="D8" s="10">
        <v>109872</v>
      </c>
      <c r="E8" s="10">
        <v>134620</v>
      </c>
      <c r="F8" s="10">
        <v>135070</v>
      </c>
      <c r="G8" s="10">
        <v>138965</v>
      </c>
      <c r="H8" s="11">
        <f>'2. Cons Stat of Income'!C8</f>
        <v>123305</v>
      </c>
      <c r="I8" s="117"/>
      <c r="J8" s="41">
        <v>518527</v>
      </c>
      <c r="K8" s="117"/>
      <c r="L8" s="81">
        <v>523326</v>
      </c>
    </row>
    <row r="9" spans="2:12" x14ac:dyDescent="0.2">
      <c r="B9" s="20"/>
      <c r="C9" s="31"/>
      <c r="D9" s="31"/>
      <c r="E9" s="31"/>
      <c r="F9" s="31"/>
      <c r="G9" s="31"/>
      <c r="H9" s="55"/>
      <c r="I9" s="117"/>
      <c r="J9" s="126"/>
      <c r="K9" s="117"/>
      <c r="L9" s="82"/>
    </row>
    <row r="10" spans="2:12" x14ac:dyDescent="0.2">
      <c r="B10" s="19" t="s">
        <v>2</v>
      </c>
      <c r="C10" s="35">
        <v>45559</v>
      </c>
      <c r="D10" s="35">
        <v>43290</v>
      </c>
      <c r="E10" s="35">
        <v>52071</v>
      </c>
      <c r="F10" s="35">
        <v>43275</v>
      </c>
      <c r="G10" s="35">
        <v>46807</v>
      </c>
      <c r="H10" s="22">
        <f>'2. Cons Stat of Income'!C10</f>
        <v>44533</v>
      </c>
      <c r="I10" s="117"/>
      <c r="J10" s="35">
        <v>185443</v>
      </c>
      <c r="K10" s="117"/>
      <c r="L10" s="83">
        <v>174014</v>
      </c>
    </row>
    <row r="11" spans="2:12" x14ac:dyDescent="0.2">
      <c r="B11" s="19" t="s">
        <v>3</v>
      </c>
      <c r="C11" s="35">
        <v>19578</v>
      </c>
      <c r="D11" s="35">
        <v>18522</v>
      </c>
      <c r="E11" s="35">
        <v>18644</v>
      </c>
      <c r="F11" s="35">
        <v>19589</v>
      </c>
      <c r="G11" s="35">
        <v>19939</v>
      </c>
      <c r="H11" s="22">
        <f>'2. Cons Stat of Income'!C11</f>
        <v>20626</v>
      </c>
      <c r="I11" s="117"/>
      <c r="J11" s="35">
        <v>76694</v>
      </c>
      <c r="K11" s="117"/>
      <c r="L11" s="83">
        <v>88100</v>
      </c>
    </row>
    <row r="12" spans="2:12" x14ac:dyDescent="0.2">
      <c r="B12" s="19" t="s">
        <v>4</v>
      </c>
      <c r="C12" s="35">
        <v>19768</v>
      </c>
      <c r="D12" s="35">
        <v>9748</v>
      </c>
      <c r="E12" s="35">
        <v>25297</v>
      </c>
      <c r="F12" s="35">
        <v>22616</v>
      </c>
      <c r="G12" s="35">
        <v>25777</v>
      </c>
      <c r="H12" s="22">
        <f>'2. Cons Stat of Income'!C12</f>
        <v>15058</v>
      </c>
      <c r="I12" s="117"/>
      <c r="J12" s="35">
        <v>83438</v>
      </c>
      <c r="K12" s="117"/>
      <c r="L12" s="83">
        <v>69559</v>
      </c>
    </row>
    <row r="13" spans="2:12" x14ac:dyDescent="0.2">
      <c r="B13" s="32" t="s">
        <v>5</v>
      </c>
      <c r="C13" s="40">
        <v>46449</v>
      </c>
      <c r="D13" s="40">
        <v>43381</v>
      </c>
      <c r="E13" s="40">
        <v>38029</v>
      </c>
      <c r="F13" s="40">
        <v>44703</v>
      </c>
      <c r="G13" s="40">
        <v>46239</v>
      </c>
      <c r="H13" s="18">
        <f>'2. Cons Stat of Income'!C13</f>
        <v>47401</v>
      </c>
      <c r="I13" s="117"/>
      <c r="J13" s="40">
        <v>172352</v>
      </c>
      <c r="K13" s="117"/>
      <c r="L13" s="80">
        <v>170539</v>
      </c>
    </row>
    <row r="14" spans="2:12" x14ac:dyDescent="0.2">
      <c r="B14" s="8" t="s">
        <v>6</v>
      </c>
      <c r="C14" s="12">
        <v>131354</v>
      </c>
      <c r="D14" s="12">
        <v>114941</v>
      </c>
      <c r="E14" s="12">
        <v>134041</v>
      </c>
      <c r="F14" s="12">
        <v>130183</v>
      </c>
      <c r="G14" s="12">
        <v>138762</v>
      </c>
      <c r="H14" s="13">
        <f>'2. Cons Stat of Income'!C14</f>
        <v>127618</v>
      </c>
      <c r="I14" s="117"/>
      <c r="J14" s="42">
        <v>517927</v>
      </c>
      <c r="K14" s="117"/>
      <c r="L14" s="84">
        <v>502212</v>
      </c>
    </row>
    <row r="15" spans="2:12" ht="12.75" customHeight="1" x14ac:dyDescent="0.2">
      <c r="B15" s="7"/>
      <c r="C15" s="17"/>
      <c r="D15" s="17"/>
      <c r="E15" s="17"/>
      <c r="F15" s="17"/>
      <c r="G15" s="17"/>
      <c r="H15" s="18"/>
      <c r="I15" s="117"/>
      <c r="J15" s="40"/>
      <c r="K15" s="117"/>
      <c r="L15" s="80"/>
    </row>
    <row r="16" spans="2:12" ht="13.5" thickBot="1" x14ac:dyDescent="0.25">
      <c r="B16" s="9" t="s">
        <v>105</v>
      </c>
      <c r="C16" s="10">
        <v>1528</v>
      </c>
      <c r="D16" s="10">
        <v>-5069</v>
      </c>
      <c r="E16" s="10">
        <v>579</v>
      </c>
      <c r="F16" s="10">
        <v>4887</v>
      </c>
      <c r="G16" s="10">
        <v>203</v>
      </c>
      <c r="H16" s="11">
        <f>'2. Cons Stat of Income'!C16</f>
        <v>-4313</v>
      </c>
      <c r="I16" s="117"/>
      <c r="J16" s="41">
        <v>600</v>
      </c>
      <c r="K16" s="117"/>
      <c r="L16" s="81">
        <v>21114</v>
      </c>
    </row>
    <row r="17" spans="2:12" ht="4.5" customHeight="1" x14ac:dyDescent="0.2">
      <c r="B17" s="8"/>
      <c r="C17" s="12"/>
      <c r="D17" s="12"/>
      <c r="E17" s="12"/>
      <c r="F17" s="12"/>
      <c r="G17" s="12"/>
      <c r="H17" s="13"/>
      <c r="I17" s="117"/>
      <c r="J17" s="42"/>
      <c r="K17" s="117"/>
      <c r="L17" s="84"/>
    </row>
    <row r="18" spans="2:12" x14ac:dyDescent="0.2">
      <c r="B18" s="187" t="s">
        <v>24</v>
      </c>
      <c r="C18" s="188">
        <v>28224</v>
      </c>
      <c r="D18" s="188">
        <v>21424</v>
      </c>
      <c r="E18" s="188">
        <v>27841</v>
      </c>
      <c r="F18" s="188">
        <v>32692</v>
      </c>
      <c r="G18" s="188">
        <v>41739</v>
      </c>
      <c r="H18" s="189">
        <f>H16+'7. CF (Q)'!H8</f>
        <v>25557</v>
      </c>
      <c r="I18" s="190"/>
      <c r="J18" s="191">
        <v>123696</v>
      </c>
      <c r="K18" s="190"/>
      <c r="L18" s="192">
        <v>135825</v>
      </c>
    </row>
    <row r="19" spans="2:12" ht="4.5" customHeight="1" x14ac:dyDescent="0.2">
      <c r="B19" s="20"/>
      <c r="C19" s="21"/>
      <c r="D19" s="21"/>
      <c r="E19" s="21"/>
      <c r="F19" s="21"/>
      <c r="G19" s="21"/>
      <c r="H19" s="22"/>
      <c r="I19" s="117"/>
      <c r="J19" s="35"/>
      <c r="K19" s="117"/>
      <c r="L19" s="83"/>
    </row>
    <row r="20" spans="2:12" x14ac:dyDescent="0.2">
      <c r="B20" s="19" t="s">
        <v>17</v>
      </c>
      <c r="C20" s="21">
        <v>-1118</v>
      </c>
      <c r="D20" s="21">
        <v>-204</v>
      </c>
      <c r="E20" s="21">
        <v>-223</v>
      </c>
      <c r="F20" s="21">
        <v>-328</v>
      </c>
      <c r="G20" s="21">
        <v>-170</v>
      </c>
      <c r="H20" s="22">
        <f>'2. Cons Stat of Income'!C18</f>
        <v>-305</v>
      </c>
      <c r="I20" s="117"/>
      <c r="J20" s="35">
        <v>-925</v>
      </c>
      <c r="K20" s="117"/>
      <c r="L20" s="83">
        <v>-3145</v>
      </c>
    </row>
    <row r="21" spans="2:12" x14ac:dyDescent="0.2">
      <c r="B21" s="19" t="s">
        <v>18</v>
      </c>
      <c r="C21" s="21">
        <v>-1581</v>
      </c>
      <c r="D21" s="21">
        <v>-2574</v>
      </c>
      <c r="E21" s="21">
        <v>301</v>
      </c>
      <c r="F21" s="21">
        <v>-2633</v>
      </c>
      <c r="G21" s="21">
        <v>-2437</v>
      </c>
      <c r="H21" s="22">
        <f>'2. Cons Stat of Income'!C19</f>
        <v>1711</v>
      </c>
      <c r="I21" s="117"/>
      <c r="J21" s="35">
        <v>-7343</v>
      </c>
      <c r="K21" s="117"/>
      <c r="L21" s="83">
        <v>-3720</v>
      </c>
    </row>
    <row r="22" spans="2:12" x14ac:dyDescent="0.2">
      <c r="B22" s="32" t="s">
        <v>19</v>
      </c>
      <c r="C22" s="17">
        <v>81</v>
      </c>
      <c r="D22" s="17">
        <v>97</v>
      </c>
      <c r="E22" s="17">
        <v>116</v>
      </c>
      <c r="F22" s="17">
        <v>-210</v>
      </c>
      <c r="G22" s="17">
        <v>164</v>
      </c>
      <c r="H22" s="18">
        <f>'2. Cons Stat of Income'!C20</f>
        <v>327</v>
      </c>
      <c r="I22" s="117"/>
      <c r="J22" s="40">
        <v>167</v>
      </c>
      <c r="K22" s="117"/>
      <c r="L22" s="80">
        <v>374</v>
      </c>
    </row>
    <row r="23" spans="2:12" ht="13.5" thickBot="1" x14ac:dyDescent="0.25">
      <c r="B23" s="9" t="s">
        <v>8</v>
      </c>
      <c r="C23" s="10">
        <v>-1090</v>
      </c>
      <c r="D23" s="10">
        <v>-7750</v>
      </c>
      <c r="E23" s="10">
        <v>773</v>
      </c>
      <c r="F23" s="10">
        <v>1716</v>
      </c>
      <c r="G23" s="10">
        <v>-2240</v>
      </c>
      <c r="H23" s="11">
        <f>'2. Cons Stat of Income'!C21</f>
        <v>-2580</v>
      </c>
      <c r="I23" s="117"/>
      <c r="J23" s="41">
        <v>-7501</v>
      </c>
      <c r="K23" s="117"/>
      <c r="L23" s="81">
        <v>14623</v>
      </c>
    </row>
    <row r="24" spans="2:12" x14ac:dyDescent="0.2">
      <c r="B24" s="20"/>
      <c r="C24" s="21"/>
      <c r="D24" s="21"/>
      <c r="E24" s="21"/>
      <c r="F24" s="21"/>
      <c r="G24" s="21"/>
      <c r="H24" s="22"/>
      <c r="I24" s="117"/>
      <c r="J24" s="35"/>
      <c r="K24" s="117"/>
      <c r="L24" s="83"/>
    </row>
    <row r="25" spans="2:12" x14ac:dyDescent="0.2">
      <c r="B25" s="32" t="s">
        <v>128</v>
      </c>
      <c r="C25" s="17">
        <v>1558</v>
      </c>
      <c r="D25" s="17">
        <v>845</v>
      </c>
      <c r="E25" s="17">
        <v>1762</v>
      </c>
      <c r="F25" s="17">
        <v>8</v>
      </c>
      <c r="G25" s="17">
        <v>23179</v>
      </c>
      <c r="H25" s="18">
        <f>'2. Cons Stat of Income'!C23</f>
        <v>7346</v>
      </c>
      <c r="I25" s="117"/>
      <c r="J25" s="40">
        <v>25794</v>
      </c>
      <c r="K25" s="117"/>
      <c r="L25" s="80">
        <v>8032</v>
      </c>
    </row>
    <row r="26" spans="2:12" ht="13.5" thickBot="1" x14ac:dyDescent="0.25">
      <c r="B26" s="9" t="s">
        <v>9</v>
      </c>
      <c r="C26" s="10">
        <v>468</v>
      </c>
      <c r="D26" s="10">
        <v>-6905</v>
      </c>
      <c r="E26" s="10">
        <v>2535</v>
      </c>
      <c r="F26" s="10">
        <v>1724</v>
      </c>
      <c r="G26" s="10">
        <v>20939</v>
      </c>
      <c r="H26" s="11">
        <f>'2. Cons Stat of Income'!C24</f>
        <v>4766</v>
      </c>
      <c r="I26" s="117"/>
      <c r="J26" s="41">
        <v>18293</v>
      </c>
      <c r="K26" s="117"/>
      <c r="L26" s="81">
        <v>22655</v>
      </c>
    </row>
    <row r="27" spans="2:12" ht="13.5" thickBot="1" x14ac:dyDescent="0.25">
      <c r="B27" s="20"/>
      <c r="C27" s="21"/>
      <c r="D27" s="21"/>
      <c r="E27" s="21"/>
      <c r="F27" s="21"/>
      <c r="G27" s="21"/>
      <c r="H27" s="22"/>
      <c r="I27" s="117"/>
      <c r="J27" s="35"/>
      <c r="K27" s="117"/>
      <c r="L27" s="83"/>
    </row>
    <row r="28" spans="2:12" x14ac:dyDescent="0.2">
      <c r="B28" s="64" t="s">
        <v>86</v>
      </c>
      <c r="C28" s="66"/>
      <c r="D28" s="66"/>
      <c r="E28" s="66"/>
      <c r="F28" s="66"/>
      <c r="G28" s="66"/>
      <c r="H28" s="65"/>
      <c r="I28" s="117"/>
      <c r="J28" s="114"/>
      <c r="K28" s="117"/>
      <c r="L28" s="85"/>
    </row>
    <row r="29" spans="2:12" s="71" customFormat="1" x14ac:dyDescent="0.2">
      <c r="B29" s="19" t="s">
        <v>11</v>
      </c>
      <c r="C29" s="69">
        <v>0.51</v>
      </c>
      <c r="D29" s="69">
        <v>0.54</v>
      </c>
      <c r="E29" s="69">
        <v>0.51</v>
      </c>
      <c r="F29" s="69">
        <v>0.53</v>
      </c>
      <c r="G29" s="69">
        <v>0.49</v>
      </c>
      <c r="H29" s="70">
        <f>'1. Key figures table'!C13</f>
        <v>0.56999999999999995</v>
      </c>
      <c r="I29" s="178"/>
      <c r="J29" s="179">
        <v>0.52</v>
      </c>
      <c r="K29" s="178"/>
      <c r="L29" s="86">
        <v>0.55000000000000004</v>
      </c>
    </row>
    <row r="30" spans="2:12" s="71" customFormat="1" x14ac:dyDescent="0.2">
      <c r="B30" s="19" t="s">
        <v>25</v>
      </c>
      <c r="C30" s="179">
        <v>0.11</v>
      </c>
      <c r="D30" s="69">
        <v>0.1</v>
      </c>
      <c r="E30" s="179">
        <v>0.11</v>
      </c>
      <c r="F30" s="179">
        <v>0.13</v>
      </c>
      <c r="G30" s="69">
        <v>0.15</v>
      </c>
      <c r="H30" s="70">
        <f>H18/H6</f>
        <v>0.11769012917040823</v>
      </c>
      <c r="I30" s="178"/>
      <c r="J30" s="179">
        <v>0.12</v>
      </c>
      <c r="K30" s="178"/>
      <c r="L30" s="86">
        <v>0.14000000000000001</v>
      </c>
    </row>
    <row r="31" spans="2:12" s="71" customFormat="1" x14ac:dyDescent="0.2">
      <c r="B31" s="19" t="s">
        <v>26</v>
      </c>
      <c r="C31" s="69">
        <v>0.01</v>
      </c>
      <c r="D31" s="69">
        <v>-0.02</v>
      </c>
      <c r="E31" s="69">
        <v>0</v>
      </c>
      <c r="F31" s="69">
        <v>0.02</v>
      </c>
      <c r="G31" s="69">
        <v>0</v>
      </c>
      <c r="H31" s="70">
        <f>'1. Key figures table'!C17</f>
        <v>-0.02</v>
      </c>
      <c r="I31" s="178"/>
      <c r="J31" s="179">
        <v>0</v>
      </c>
      <c r="K31" s="178"/>
      <c r="L31" s="86">
        <v>0.02</v>
      </c>
    </row>
    <row r="32" spans="2:12" s="68" customFormat="1" ht="13.5" thickBot="1" x14ac:dyDescent="0.25">
      <c r="B32" s="56"/>
      <c r="C32" s="57"/>
      <c r="D32" s="57"/>
      <c r="E32" s="57"/>
      <c r="F32" s="57"/>
      <c r="G32" s="57"/>
      <c r="H32" s="58"/>
      <c r="I32" s="139"/>
      <c r="J32" s="180"/>
      <c r="K32" s="139"/>
      <c r="L32" s="87"/>
    </row>
    <row r="33" spans="2:12" x14ac:dyDescent="0.2">
      <c r="B33" s="64" t="s">
        <v>10</v>
      </c>
      <c r="C33" s="66"/>
      <c r="D33" s="66"/>
      <c r="E33" s="66"/>
      <c r="F33" s="66"/>
      <c r="G33" s="66"/>
      <c r="H33" s="65"/>
      <c r="I33" s="117"/>
      <c r="J33" s="114"/>
      <c r="K33" s="117"/>
      <c r="L33" s="85"/>
    </row>
    <row r="34" spans="2:12" x14ac:dyDescent="0.2">
      <c r="B34" s="50" t="s">
        <v>14</v>
      </c>
      <c r="C34" s="25">
        <v>0</v>
      </c>
      <c r="D34" s="25">
        <v>-0.03</v>
      </c>
      <c r="E34" s="25">
        <v>0.01</v>
      </c>
      <c r="F34" s="25">
        <v>0.01</v>
      </c>
      <c r="G34" s="25">
        <v>0.09</v>
      </c>
      <c r="H34" s="26">
        <f>'1. Key figures table'!C21</f>
        <v>0.02</v>
      </c>
      <c r="I34" s="117"/>
      <c r="J34" s="125">
        <v>0.08</v>
      </c>
      <c r="K34" s="117"/>
      <c r="L34" s="88">
        <v>0.1</v>
      </c>
    </row>
    <row r="35" spans="2:12" ht="15" thickBot="1" x14ac:dyDescent="0.25">
      <c r="B35" s="51" t="s">
        <v>15</v>
      </c>
      <c r="C35" s="27">
        <v>0.04</v>
      </c>
      <c r="D35" s="27">
        <v>0.01</v>
      </c>
      <c r="E35" s="27">
        <v>0.05</v>
      </c>
      <c r="F35" s="27">
        <v>0.05</v>
      </c>
      <c r="G35" s="27">
        <v>0.1</v>
      </c>
      <c r="H35" s="28">
        <f>'1. Key figures table'!C22</f>
        <v>0.03</v>
      </c>
      <c r="I35" s="117"/>
      <c r="J35" s="181">
        <v>0.21</v>
      </c>
      <c r="K35" s="117"/>
      <c r="L35" s="89">
        <v>0.27</v>
      </c>
    </row>
    <row r="36" spans="2:12" x14ac:dyDescent="0.2">
      <c r="B36" s="1"/>
      <c r="C36" s="1"/>
      <c r="D36" s="1"/>
      <c r="E36" s="1"/>
      <c r="F36" s="1"/>
      <c r="G36" s="1"/>
      <c r="H36" s="1"/>
    </row>
    <row r="37" spans="2:12" x14ac:dyDescent="0.2">
      <c r="B37" s="3" t="s">
        <v>91</v>
      </c>
      <c r="C37" s="1"/>
      <c r="D37" s="1"/>
      <c r="E37" s="1"/>
      <c r="F37" s="1"/>
      <c r="G37" s="1"/>
      <c r="H37" s="1"/>
    </row>
    <row r="38" spans="2:12" x14ac:dyDescent="0.2">
      <c r="B38" s="1"/>
      <c r="C38" s="1"/>
      <c r="D38" s="1"/>
      <c r="E38" s="1"/>
      <c r="F38" s="1"/>
      <c r="G38" s="1"/>
      <c r="H38" s="1"/>
    </row>
    <row r="39" spans="2:12" x14ac:dyDescent="0.2">
      <c r="C39" s="96"/>
      <c r="D39" s="96"/>
      <c r="E39" s="96"/>
      <c r="F39" s="96"/>
      <c r="G39" s="96"/>
      <c r="H39" s="96"/>
      <c r="I39" s="96"/>
      <c r="J39" s="96"/>
      <c r="K39" s="96"/>
    </row>
    <row r="40" spans="2:12" x14ac:dyDescent="0.2">
      <c r="C40" s="96"/>
      <c r="D40" s="96"/>
      <c r="E40" s="96"/>
      <c r="F40" s="96"/>
      <c r="G40" s="96"/>
      <c r="H40" s="96"/>
      <c r="I40" s="96"/>
      <c r="J40" s="96"/>
      <c r="K40" s="96"/>
    </row>
    <row r="41" spans="2:12" x14ac:dyDescent="0.2">
      <c r="C41" s="76"/>
    </row>
    <row r="47" spans="2:12" x14ac:dyDescent="0.2">
      <c r="C47" s="77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I38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1:8" x14ac:dyDescent="0.2">
      <c r="A1" t="s">
        <v>180</v>
      </c>
      <c r="B1" s="1"/>
      <c r="C1" s="1"/>
      <c r="D1" s="1"/>
      <c r="E1" s="1"/>
      <c r="F1" s="1"/>
      <c r="G1" s="1"/>
      <c r="H1" s="1"/>
    </row>
    <row r="2" spans="1:8" ht="20.25" x14ac:dyDescent="0.3">
      <c r="B2" s="15" t="s">
        <v>31</v>
      </c>
      <c r="C2" s="1"/>
      <c r="D2" s="1"/>
      <c r="E2" s="1"/>
      <c r="F2" s="1"/>
      <c r="G2" s="1"/>
      <c r="H2" s="1"/>
    </row>
    <row r="3" spans="1:8" x14ac:dyDescent="0.2">
      <c r="B3" s="14" t="s">
        <v>78</v>
      </c>
      <c r="C3" s="1"/>
      <c r="D3" s="1"/>
      <c r="E3" s="1"/>
      <c r="F3" s="1"/>
      <c r="G3" s="1"/>
      <c r="H3" s="1"/>
    </row>
    <row r="4" spans="1:8" ht="13.5" thickBot="1" x14ac:dyDescent="0.25">
      <c r="B4" s="2"/>
      <c r="C4" s="1"/>
      <c r="D4" s="1"/>
      <c r="E4" s="1"/>
      <c r="F4" s="1"/>
      <c r="G4" s="1"/>
      <c r="H4" s="1"/>
    </row>
    <row r="5" spans="1:8" s="4" customFormat="1" ht="24.75" customHeight="1" thickBot="1" x14ac:dyDescent="0.25">
      <c r="B5" s="67" t="s">
        <v>0</v>
      </c>
      <c r="C5" s="59">
        <v>42004</v>
      </c>
      <c r="D5" s="59">
        <v>42094</v>
      </c>
      <c r="E5" s="59">
        <v>42185</v>
      </c>
      <c r="F5" s="59">
        <v>42277</v>
      </c>
      <c r="G5" s="59">
        <v>42369</v>
      </c>
      <c r="H5" s="60">
        <v>42460</v>
      </c>
    </row>
    <row r="6" spans="1:8" x14ac:dyDescent="0.2">
      <c r="B6" s="36" t="s">
        <v>32</v>
      </c>
      <c r="C6" s="37"/>
      <c r="D6" s="37"/>
      <c r="E6" s="37"/>
      <c r="F6" s="37"/>
      <c r="G6" s="61"/>
      <c r="H6" s="38"/>
    </row>
    <row r="7" spans="1:8" x14ac:dyDescent="0.2">
      <c r="B7" s="8"/>
      <c r="C7" s="12"/>
      <c r="D7" s="12"/>
      <c r="E7" s="12"/>
      <c r="F7" s="12"/>
      <c r="G7" s="21"/>
      <c r="H7" s="13"/>
    </row>
    <row r="8" spans="1:8" x14ac:dyDescent="0.2">
      <c r="B8" s="19" t="s">
        <v>33</v>
      </c>
      <c r="C8" s="21">
        <v>381569</v>
      </c>
      <c r="D8" s="21">
        <v>381569</v>
      </c>
      <c r="E8" s="21">
        <v>381569</v>
      </c>
      <c r="F8" s="21">
        <v>381569</v>
      </c>
      <c r="G8" s="21">
        <v>403437</v>
      </c>
      <c r="H8" s="22">
        <f>'3. Cons Balance Sheet'!E6</f>
        <v>403529</v>
      </c>
    </row>
    <row r="9" spans="1:8" x14ac:dyDescent="0.2">
      <c r="B9" s="19" t="s">
        <v>34</v>
      </c>
      <c r="C9" s="21">
        <v>800583</v>
      </c>
      <c r="D9" s="21">
        <v>797524</v>
      </c>
      <c r="E9" s="21">
        <v>807822</v>
      </c>
      <c r="F9" s="21">
        <v>813185</v>
      </c>
      <c r="G9" s="21">
        <v>810908</v>
      </c>
      <c r="H9" s="22">
        <f>'3. Cons Balance Sheet'!E7</f>
        <v>806684</v>
      </c>
    </row>
    <row r="10" spans="1:8" x14ac:dyDescent="0.2">
      <c r="B10" s="32" t="s">
        <v>79</v>
      </c>
      <c r="C10" s="17">
        <v>52021</v>
      </c>
      <c r="D10" s="17">
        <v>59505</v>
      </c>
      <c r="E10" s="17">
        <v>68543</v>
      </c>
      <c r="F10" s="17">
        <v>70703</v>
      </c>
      <c r="G10" s="17">
        <v>75908</v>
      </c>
      <c r="H10" s="18">
        <f>SUM('3. Cons Balance Sheet'!E8:E10)</f>
        <v>75594</v>
      </c>
    </row>
    <row r="11" spans="1:8" ht="13.5" thickBot="1" x14ac:dyDescent="0.25">
      <c r="B11" s="9" t="s">
        <v>43</v>
      </c>
      <c r="C11" s="10">
        <v>1234173</v>
      </c>
      <c r="D11" s="10">
        <v>1238598</v>
      </c>
      <c r="E11" s="10">
        <v>1257934</v>
      </c>
      <c r="F11" s="10">
        <v>1265457</v>
      </c>
      <c r="G11" s="10">
        <v>1290253</v>
      </c>
      <c r="H11" s="11">
        <f>'3. Cons Balance Sheet'!E11</f>
        <v>1285807</v>
      </c>
    </row>
    <row r="12" spans="1:8" x14ac:dyDescent="0.2">
      <c r="B12" s="20"/>
      <c r="C12" s="21"/>
      <c r="D12" s="21"/>
      <c r="E12" s="21"/>
      <c r="F12" s="21"/>
      <c r="G12" s="21"/>
      <c r="H12" s="22"/>
    </row>
    <row r="13" spans="1:8" x14ac:dyDescent="0.2">
      <c r="B13" s="19" t="s">
        <v>38</v>
      </c>
      <c r="C13" s="21">
        <v>46575</v>
      </c>
      <c r="D13" s="21">
        <v>46747</v>
      </c>
      <c r="E13" s="21">
        <v>48488</v>
      </c>
      <c r="F13" s="21">
        <v>53848</v>
      </c>
      <c r="G13" s="21">
        <v>48657</v>
      </c>
      <c r="H13" s="22">
        <f>'3. Cons Balance Sheet'!E13</f>
        <v>57476</v>
      </c>
    </row>
    <row r="14" spans="1:8" x14ac:dyDescent="0.2">
      <c r="B14" s="19" t="s">
        <v>80</v>
      </c>
      <c r="C14" s="21">
        <v>167650</v>
      </c>
      <c r="D14" s="21">
        <v>155331</v>
      </c>
      <c r="E14" s="21">
        <v>197365</v>
      </c>
      <c r="F14" s="21">
        <v>200020</v>
      </c>
      <c r="G14" s="21">
        <v>193093</v>
      </c>
      <c r="H14" s="22">
        <f>SUM('3. Cons Balance Sheet'!E14:E16)</f>
        <v>178152</v>
      </c>
    </row>
    <row r="15" spans="1:8" x14ac:dyDescent="0.2">
      <c r="B15" s="32" t="s">
        <v>42</v>
      </c>
      <c r="C15" s="17">
        <v>152949</v>
      </c>
      <c r="D15" s="17">
        <v>117367</v>
      </c>
      <c r="E15" s="17">
        <v>121627</v>
      </c>
      <c r="F15" s="17">
        <v>124427</v>
      </c>
      <c r="G15" s="17">
        <v>147565</v>
      </c>
      <c r="H15" s="18">
        <f>'3. Cons Balance Sheet'!E17</f>
        <v>114630</v>
      </c>
    </row>
    <row r="16" spans="1:8" ht="13.5" thickBot="1" x14ac:dyDescent="0.25">
      <c r="B16" s="9" t="s">
        <v>44</v>
      </c>
      <c r="C16" s="10">
        <v>367174</v>
      </c>
      <c r="D16" s="10">
        <v>319445</v>
      </c>
      <c r="E16" s="10">
        <v>367480</v>
      </c>
      <c r="F16" s="10">
        <v>378295</v>
      </c>
      <c r="G16" s="10">
        <v>389315</v>
      </c>
      <c r="H16" s="11">
        <f>'3. Cons Balance Sheet'!E18</f>
        <v>350258</v>
      </c>
    </row>
    <row r="17" spans="2:9" x14ac:dyDescent="0.2">
      <c r="B17" s="20"/>
      <c r="C17" s="21"/>
      <c r="D17" s="21"/>
      <c r="E17" s="21"/>
      <c r="F17" s="21"/>
      <c r="G17" s="21"/>
      <c r="H17" s="22"/>
    </row>
    <row r="18" spans="2:9" x14ac:dyDescent="0.2">
      <c r="B18" s="52" t="s">
        <v>45</v>
      </c>
      <c r="C18" s="62">
        <v>1601347</v>
      </c>
      <c r="D18" s="62">
        <v>1558043</v>
      </c>
      <c r="E18" s="62">
        <v>1625414</v>
      </c>
      <c r="F18" s="62">
        <v>1643752</v>
      </c>
      <c r="G18" s="62">
        <v>1679568</v>
      </c>
      <c r="H18" s="44">
        <f>'3. Cons Balance Sheet'!E20</f>
        <v>1636065</v>
      </c>
    </row>
    <row r="19" spans="2:9" x14ac:dyDescent="0.2">
      <c r="B19" s="63"/>
      <c r="C19" s="12"/>
      <c r="D19" s="12"/>
      <c r="E19" s="12"/>
      <c r="F19" s="12"/>
      <c r="G19" s="12"/>
      <c r="H19" s="13"/>
    </row>
    <row r="20" spans="2:9" x14ac:dyDescent="0.2">
      <c r="B20" s="8" t="s">
        <v>46</v>
      </c>
      <c r="C20" s="12"/>
      <c r="D20" s="12"/>
      <c r="E20" s="12"/>
      <c r="F20" s="12"/>
      <c r="G20" s="21"/>
      <c r="H20" s="13"/>
      <c r="I20" s="4"/>
    </row>
    <row r="21" spans="2:9" x14ac:dyDescent="0.2">
      <c r="B21" s="63"/>
      <c r="C21" s="23"/>
      <c r="D21" s="23"/>
      <c r="E21" s="23"/>
      <c r="F21" s="23"/>
      <c r="G21" s="23"/>
      <c r="H21" s="24"/>
    </row>
    <row r="22" spans="2:9" ht="13.5" thickBot="1" x14ac:dyDescent="0.25">
      <c r="B22" s="9" t="s">
        <v>53</v>
      </c>
      <c r="C22" s="10">
        <v>900596</v>
      </c>
      <c r="D22" s="10">
        <v>914951</v>
      </c>
      <c r="E22" s="10">
        <v>938443</v>
      </c>
      <c r="F22" s="10">
        <v>939292</v>
      </c>
      <c r="G22" s="10">
        <v>970533</v>
      </c>
      <c r="H22" s="11">
        <f>'3. Cons Balance Sheet'!E28</f>
        <v>970017</v>
      </c>
    </row>
    <row r="23" spans="2:9" x14ac:dyDescent="0.2">
      <c r="B23" s="20"/>
      <c r="C23" s="21"/>
      <c r="D23" s="21"/>
      <c r="E23" s="21"/>
      <c r="F23" s="21"/>
      <c r="G23" s="21"/>
      <c r="H23" s="22"/>
    </row>
    <row r="24" spans="2:9" x14ac:dyDescent="0.2">
      <c r="B24" s="19" t="s">
        <v>55</v>
      </c>
      <c r="C24" s="21">
        <v>166551</v>
      </c>
      <c r="D24" s="21">
        <v>166578</v>
      </c>
      <c r="E24" s="21">
        <v>162366</v>
      </c>
      <c r="F24" s="21">
        <v>159206</v>
      </c>
      <c r="G24" s="21">
        <v>149806</v>
      </c>
      <c r="H24" s="22">
        <f>'3. Cons Balance Sheet'!E31</f>
        <v>140000</v>
      </c>
    </row>
    <row r="25" spans="2:9" x14ac:dyDescent="0.2">
      <c r="B25" s="19" t="s">
        <v>81</v>
      </c>
      <c r="C25" s="21">
        <v>48925</v>
      </c>
      <c r="D25" s="21">
        <v>39005</v>
      </c>
      <c r="E25" s="21">
        <v>44089</v>
      </c>
      <c r="F25" s="21">
        <v>29171</v>
      </c>
      <c r="G25" s="21">
        <v>44254</v>
      </c>
      <c r="H25" s="22">
        <f>'3. Cons Balance Sheet'!E30</f>
        <v>64336</v>
      </c>
    </row>
    <row r="26" spans="2:9" x14ac:dyDescent="0.2">
      <c r="B26" s="19" t="s">
        <v>82</v>
      </c>
      <c r="C26" s="21">
        <v>0</v>
      </c>
      <c r="D26" s="21">
        <v>0</v>
      </c>
      <c r="E26" s="21">
        <v>0</v>
      </c>
      <c r="F26" s="21">
        <v>0</v>
      </c>
      <c r="G26" s="21">
        <v>4287</v>
      </c>
      <c r="H26" s="22">
        <f>'3. Cons Balance Sheet'!E39</f>
        <v>0</v>
      </c>
    </row>
    <row r="27" spans="2:9" x14ac:dyDescent="0.2">
      <c r="B27" s="19" t="s">
        <v>56</v>
      </c>
      <c r="C27" s="21">
        <v>82570</v>
      </c>
      <c r="D27" s="21">
        <v>79858</v>
      </c>
      <c r="E27" s="21">
        <v>75994</v>
      </c>
      <c r="F27" s="21">
        <v>71708</v>
      </c>
      <c r="G27" s="21">
        <v>67638</v>
      </c>
      <c r="H27" s="22">
        <f>'3. Cons Balance Sheet'!E32+'3. Cons Balance Sheet'!E40</f>
        <v>62776</v>
      </c>
    </row>
    <row r="28" spans="2:9" x14ac:dyDescent="0.2">
      <c r="B28" s="19" t="s">
        <v>59</v>
      </c>
      <c r="C28" s="21">
        <v>88218</v>
      </c>
      <c r="D28" s="21">
        <v>79109</v>
      </c>
      <c r="E28" s="21">
        <v>101679</v>
      </c>
      <c r="F28" s="21">
        <v>109077</v>
      </c>
      <c r="G28" s="21">
        <v>94951</v>
      </c>
      <c r="H28" s="22">
        <f>'3. Cons Balance Sheet'!E36</f>
        <v>79167</v>
      </c>
    </row>
    <row r="29" spans="2:9" x14ac:dyDescent="0.2">
      <c r="B29" s="19" t="s">
        <v>57</v>
      </c>
      <c r="C29" s="21">
        <v>145680</v>
      </c>
      <c r="D29" s="21">
        <v>143079</v>
      </c>
      <c r="E29" s="21">
        <v>145153</v>
      </c>
      <c r="F29" s="21">
        <v>190338</v>
      </c>
      <c r="G29" s="21">
        <v>186873</v>
      </c>
      <c r="H29" s="22">
        <f>'3. Cons Balance Sheet'!E33+'3. Cons Balance Sheet'!E41</f>
        <v>183321</v>
      </c>
    </row>
    <row r="30" spans="2:9" x14ac:dyDescent="0.2">
      <c r="B30" s="32" t="s">
        <v>129</v>
      </c>
      <c r="C30" s="17">
        <v>168807</v>
      </c>
      <c r="D30" s="17">
        <v>135463</v>
      </c>
      <c r="E30" s="17">
        <v>157690</v>
      </c>
      <c r="F30" s="17">
        <v>144960</v>
      </c>
      <c r="G30" s="17">
        <v>161226</v>
      </c>
      <c r="H30" s="18">
        <f>'3. Cons Balance Sheet'!E37+'3. Cons Balance Sheet'!E42+'3. Cons Balance Sheet'!E38</f>
        <v>136448</v>
      </c>
    </row>
    <row r="31" spans="2:9" ht="13.5" thickBot="1" x14ac:dyDescent="0.25">
      <c r="B31" s="9" t="s">
        <v>83</v>
      </c>
      <c r="C31" s="10">
        <v>700751</v>
      </c>
      <c r="D31" s="10">
        <v>643092</v>
      </c>
      <c r="E31" s="10">
        <v>686971</v>
      </c>
      <c r="F31" s="10">
        <v>704460</v>
      </c>
      <c r="G31" s="10">
        <v>709035</v>
      </c>
      <c r="H31" s="11">
        <f>'3. Cons Balance Sheet'!E34+'3. Cons Balance Sheet'!E43</f>
        <v>666048</v>
      </c>
    </row>
    <row r="32" spans="2:9" x14ac:dyDescent="0.2">
      <c r="B32" s="20"/>
      <c r="C32" s="21"/>
      <c r="D32" s="21"/>
      <c r="E32" s="21"/>
      <c r="F32" s="21"/>
      <c r="G32" s="21"/>
      <c r="H32" s="22"/>
    </row>
    <row r="33" spans="2:8" x14ac:dyDescent="0.2">
      <c r="B33" s="52" t="s">
        <v>61</v>
      </c>
      <c r="C33" s="62">
        <v>1601347</v>
      </c>
      <c r="D33" s="62">
        <v>1558043</v>
      </c>
      <c r="E33" s="62">
        <v>1625414</v>
      </c>
      <c r="F33" s="62">
        <v>1643752</v>
      </c>
      <c r="G33" s="62">
        <v>1679568</v>
      </c>
      <c r="H33" s="44">
        <f>'3. Cons Balance Sheet'!E45</f>
        <v>1636065</v>
      </c>
    </row>
    <row r="34" spans="2:8" x14ac:dyDescent="0.2">
      <c r="B34" s="1"/>
      <c r="C34" s="1"/>
      <c r="D34" s="1"/>
      <c r="E34" s="1"/>
      <c r="F34" s="1"/>
      <c r="G34" s="1"/>
      <c r="H34" s="22"/>
    </row>
    <row r="35" spans="2:8" x14ac:dyDescent="0.2">
      <c r="B35" s="56" t="s">
        <v>133</v>
      </c>
      <c r="C35" s="182">
        <v>102949</v>
      </c>
      <c r="D35" s="182">
        <v>77367</v>
      </c>
      <c r="E35" s="182">
        <v>76627</v>
      </c>
      <c r="F35" s="182">
        <v>94427</v>
      </c>
      <c r="G35" s="182">
        <v>98278</v>
      </c>
      <c r="H35" s="183">
        <f>+'3. Cons Balance Sheet'!E17-65000</f>
        <v>49630</v>
      </c>
    </row>
    <row r="36" spans="2:8" x14ac:dyDescent="0.2">
      <c r="C36" s="76"/>
      <c r="D36" s="76"/>
      <c r="E36" s="76"/>
      <c r="F36" s="76"/>
      <c r="G36" s="76"/>
      <c r="H36" s="76"/>
    </row>
    <row r="37" spans="2:8" x14ac:dyDescent="0.2">
      <c r="B37" s="68"/>
      <c r="C37" s="76"/>
      <c r="D37" s="76"/>
      <c r="E37" s="76"/>
      <c r="F37" s="76"/>
      <c r="G37" s="76"/>
      <c r="H37" s="76"/>
    </row>
    <row r="38" spans="2:8" x14ac:dyDescent="0.2">
      <c r="C38" s="76"/>
      <c r="D38" s="76"/>
      <c r="E38" s="76"/>
      <c r="F38" s="76"/>
      <c r="G38" s="76"/>
      <c r="H38" s="7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ignoredErrors>
    <ignoredError sqref="H22:H25 H27:H29 H10:H12 H13:H20 H31:H3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37"/>
  <sheetViews>
    <sheetView showGridLines="0" zoomScale="85" zoomScaleNormal="85" zoomScaleSheetLayoutView="70" workbookViewId="0">
      <selection activeCell="A2" sqref="A2"/>
    </sheetView>
  </sheetViews>
  <sheetFormatPr defaultRowHeight="12.75" x14ac:dyDescent="0.2"/>
  <cols>
    <col min="2" max="2" width="58.140625" customWidth="1"/>
    <col min="3" max="8" width="10.7109375" customWidth="1"/>
    <col min="9" max="9" width="2.140625" customWidth="1"/>
    <col min="11" max="11" width="2.140625" customWidth="1"/>
  </cols>
  <sheetData>
    <row r="1" spans="2:16" x14ac:dyDescent="0.2">
      <c r="B1" s="1"/>
      <c r="C1" s="1"/>
      <c r="D1" s="1"/>
      <c r="E1" s="1"/>
      <c r="F1" s="1"/>
      <c r="G1" s="1"/>
      <c r="H1" s="1"/>
    </row>
    <row r="2" spans="2:16" ht="20.25" x14ac:dyDescent="0.3">
      <c r="B2" s="15" t="s">
        <v>62</v>
      </c>
      <c r="C2" s="1"/>
      <c r="D2" s="1"/>
      <c r="E2" s="1"/>
      <c r="F2" s="1"/>
      <c r="G2" s="1"/>
      <c r="H2" s="1"/>
    </row>
    <row r="3" spans="2:16" x14ac:dyDescent="0.2">
      <c r="B3" s="14" t="s">
        <v>78</v>
      </c>
      <c r="C3" s="1"/>
      <c r="D3" s="1"/>
      <c r="E3" s="1"/>
      <c r="F3" s="1"/>
      <c r="G3" s="1"/>
      <c r="H3" s="1"/>
    </row>
    <row r="4" spans="2:16" ht="13.5" thickBot="1" x14ac:dyDescent="0.25">
      <c r="B4" s="2"/>
      <c r="C4" s="1"/>
      <c r="D4" s="1"/>
      <c r="E4" s="1"/>
      <c r="F4" s="1"/>
      <c r="G4" s="1"/>
      <c r="H4" s="1"/>
    </row>
    <row r="5" spans="2:16" s="4" customFormat="1" ht="24.75" customHeight="1" thickBot="1" x14ac:dyDescent="0.25">
      <c r="B5" s="67" t="s">
        <v>0</v>
      </c>
      <c r="C5" s="5" t="s">
        <v>132</v>
      </c>
      <c r="D5" s="5" t="s">
        <v>104</v>
      </c>
      <c r="E5" s="5" t="s">
        <v>169</v>
      </c>
      <c r="F5" s="5" t="s">
        <v>166</v>
      </c>
      <c r="G5" s="5" t="s">
        <v>167</v>
      </c>
      <c r="H5" s="6" t="s">
        <v>155</v>
      </c>
      <c r="I5" s="177"/>
      <c r="J5" s="113" t="s">
        <v>168</v>
      </c>
      <c r="K5" s="177"/>
      <c r="L5" s="78" t="s">
        <v>131</v>
      </c>
      <c r="M5"/>
      <c r="N5"/>
      <c r="O5"/>
      <c r="P5"/>
    </row>
    <row r="6" spans="2:16" x14ac:dyDescent="0.2">
      <c r="B6" s="19" t="s">
        <v>63</v>
      </c>
      <c r="C6" s="35">
        <v>1528</v>
      </c>
      <c r="D6" s="35">
        <v>-5069</v>
      </c>
      <c r="E6" s="35">
        <v>579</v>
      </c>
      <c r="F6" s="35">
        <v>4887</v>
      </c>
      <c r="G6" s="35">
        <v>203</v>
      </c>
      <c r="H6" s="22">
        <f>'4. Cons Stat of CF'!E6</f>
        <v>-4313</v>
      </c>
      <c r="I6" s="117"/>
      <c r="J6" s="184">
        <v>600</v>
      </c>
      <c r="K6" s="117"/>
      <c r="L6" s="185">
        <v>21114</v>
      </c>
    </row>
    <row r="7" spans="2:16" x14ac:dyDescent="0.2">
      <c r="B7" s="19" t="s">
        <v>101</v>
      </c>
      <c r="C7" s="35">
        <v>-2452</v>
      </c>
      <c r="D7" s="35">
        <v>1970</v>
      </c>
      <c r="E7" s="35">
        <v>1974</v>
      </c>
      <c r="F7" s="35">
        <v>-6586</v>
      </c>
      <c r="G7" s="35">
        <v>278</v>
      </c>
      <c r="H7" s="22">
        <f>'4. Cons Stat of CF'!E8</f>
        <v>954</v>
      </c>
      <c r="I7" s="117"/>
      <c r="J7" s="43">
        <v>-2364</v>
      </c>
      <c r="K7" s="117"/>
      <c r="L7" s="186">
        <v>-1956</v>
      </c>
    </row>
    <row r="8" spans="2:16" x14ac:dyDescent="0.2">
      <c r="B8" s="19" t="s">
        <v>64</v>
      </c>
      <c r="C8" s="35">
        <v>26696</v>
      </c>
      <c r="D8" s="35">
        <v>26493</v>
      </c>
      <c r="E8" s="35">
        <v>27262</v>
      </c>
      <c r="F8" s="35">
        <v>27805</v>
      </c>
      <c r="G8" s="35">
        <v>41536</v>
      </c>
      <c r="H8" s="22">
        <f>'4. Cons Stat of CF'!E9</f>
        <v>29870</v>
      </c>
      <c r="I8" s="117"/>
      <c r="J8" s="43">
        <v>123096</v>
      </c>
      <c r="K8" s="117"/>
      <c r="L8" s="186">
        <v>114711</v>
      </c>
    </row>
    <row r="9" spans="2:16" x14ac:dyDescent="0.2">
      <c r="B9" s="19" t="s">
        <v>84</v>
      </c>
      <c r="C9" s="35">
        <v>-2627</v>
      </c>
      <c r="D9" s="35">
        <v>-2763</v>
      </c>
      <c r="E9" s="35">
        <v>8</v>
      </c>
      <c r="F9" s="35">
        <v>-578</v>
      </c>
      <c r="G9" s="35">
        <v>-8265</v>
      </c>
      <c r="H9" s="22">
        <f>'4. Cons Stat of CF'!E10+'4. Cons Stat of CF'!E11</f>
        <v>-2270</v>
      </c>
      <c r="I9" s="117"/>
      <c r="J9" s="43">
        <v>-11598</v>
      </c>
      <c r="K9" s="117"/>
      <c r="L9" s="186">
        <v>424</v>
      </c>
    </row>
    <row r="10" spans="2:16" ht="14.25" x14ac:dyDescent="0.2">
      <c r="B10" s="32" t="s">
        <v>103</v>
      </c>
      <c r="C10" s="40">
        <v>14963</v>
      </c>
      <c r="D10" s="40">
        <v>-32528</v>
      </c>
      <c r="E10" s="40">
        <v>-1914</v>
      </c>
      <c r="F10" s="17">
        <v>23407</v>
      </c>
      <c r="G10" s="17">
        <v>24580</v>
      </c>
      <c r="H10" s="18">
        <f>'4. Cons Stat of CF'!E13+'4. Cons Stat of CF'!E14+'4. Cons Stat of CF'!E15</f>
        <v>-40506</v>
      </c>
      <c r="I10" s="117"/>
      <c r="J10" s="40">
        <v>13545</v>
      </c>
      <c r="K10" s="117"/>
      <c r="L10" s="80">
        <v>427</v>
      </c>
    </row>
    <row r="11" spans="2:16" ht="13.5" thickBot="1" x14ac:dyDescent="0.25">
      <c r="B11" s="9" t="s">
        <v>72</v>
      </c>
      <c r="C11" s="41">
        <v>38108</v>
      </c>
      <c r="D11" s="41">
        <v>-11897</v>
      </c>
      <c r="E11" s="41">
        <v>27909</v>
      </c>
      <c r="F11" s="10">
        <v>48935</v>
      </c>
      <c r="G11" s="10">
        <v>58332</v>
      </c>
      <c r="H11" s="11">
        <f>'4. Cons Stat of CF'!E16</f>
        <v>-16265</v>
      </c>
      <c r="I11" s="117"/>
      <c r="J11" s="41">
        <v>123279</v>
      </c>
      <c r="K11" s="117"/>
      <c r="L11" s="81">
        <v>134720</v>
      </c>
    </row>
    <row r="12" spans="2:16" x14ac:dyDescent="0.2">
      <c r="B12" s="20"/>
      <c r="C12" s="21"/>
      <c r="D12" s="21"/>
      <c r="E12" s="35"/>
      <c r="F12" s="21"/>
      <c r="G12" s="21"/>
      <c r="H12" s="22"/>
      <c r="I12" s="117"/>
      <c r="J12" s="35"/>
      <c r="K12" s="117"/>
      <c r="L12" s="83"/>
    </row>
    <row r="13" spans="2:16" x14ac:dyDescent="0.2">
      <c r="B13" s="19" t="s">
        <v>70</v>
      </c>
      <c r="C13" s="21">
        <v>158</v>
      </c>
      <c r="D13" s="21">
        <v>116</v>
      </c>
      <c r="E13" s="21">
        <v>173</v>
      </c>
      <c r="F13" s="21">
        <v>103</v>
      </c>
      <c r="G13" s="21">
        <v>112</v>
      </c>
      <c r="H13" s="22">
        <f>'4. Cons Stat of CF'!E18</f>
        <v>42</v>
      </c>
      <c r="I13" s="117"/>
      <c r="J13" s="43">
        <v>504</v>
      </c>
      <c r="K13" s="117"/>
      <c r="L13" s="186">
        <v>1467</v>
      </c>
    </row>
    <row r="14" spans="2:16" x14ac:dyDescent="0.2">
      <c r="B14" s="19" t="s">
        <v>152</v>
      </c>
      <c r="C14" s="21">
        <v>-1470</v>
      </c>
      <c r="D14" s="21">
        <v>-239</v>
      </c>
      <c r="E14" s="21">
        <v>-315</v>
      </c>
      <c r="F14" s="21">
        <v>-347</v>
      </c>
      <c r="G14" s="21">
        <v>-57</v>
      </c>
      <c r="H14" s="22">
        <f>'4. Cons Stat of CF'!E19</f>
        <v>-264</v>
      </c>
      <c r="I14" s="117"/>
      <c r="J14" s="43">
        <v>-958</v>
      </c>
      <c r="K14" s="117"/>
      <c r="L14" s="186">
        <v>-3817</v>
      </c>
    </row>
    <row r="15" spans="2:16" x14ac:dyDescent="0.2">
      <c r="B15" s="32" t="s">
        <v>98</v>
      </c>
      <c r="C15" s="40">
        <v>-4416</v>
      </c>
      <c r="D15" s="40">
        <v>-1209</v>
      </c>
      <c r="E15" s="40">
        <v>20</v>
      </c>
      <c r="F15" s="17">
        <v>-2031</v>
      </c>
      <c r="G15" s="17">
        <v>-830</v>
      </c>
      <c r="H15" s="18">
        <f>'4. Cons Stat of CF'!E20</f>
        <v>-1870</v>
      </c>
      <c r="I15" s="117"/>
      <c r="J15" s="40">
        <v>-4050</v>
      </c>
      <c r="K15" s="117"/>
      <c r="L15" s="80">
        <v>-13741</v>
      </c>
    </row>
    <row r="16" spans="2:16" ht="13.5" thickBot="1" x14ac:dyDescent="0.25">
      <c r="B16" s="9" t="s">
        <v>71</v>
      </c>
      <c r="C16" s="41">
        <v>32380</v>
      </c>
      <c r="D16" s="41">
        <v>-13229</v>
      </c>
      <c r="E16" s="41">
        <v>27787</v>
      </c>
      <c r="F16" s="10">
        <v>46660</v>
      </c>
      <c r="G16" s="10">
        <v>57557</v>
      </c>
      <c r="H16" s="11">
        <f>'4. Cons Stat of CF'!E21</f>
        <v>-18357</v>
      </c>
      <c r="I16" s="117"/>
      <c r="J16" s="41">
        <v>118775</v>
      </c>
      <c r="K16" s="117"/>
      <c r="L16" s="81">
        <v>118629</v>
      </c>
    </row>
    <row r="17" spans="2:12" x14ac:dyDescent="0.2">
      <c r="B17" s="32"/>
      <c r="C17" s="40"/>
      <c r="D17" s="40"/>
      <c r="E17" s="40"/>
      <c r="F17" s="17"/>
      <c r="G17" s="17"/>
      <c r="H17" s="18"/>
      <c r="I17" s="117"/>
      <c r="J17" s="40"/>
      <c r="K17" s="117"/>
      <c r="L17" s="80"/>
    </row>
    <row r="18" spans="2:12" ht="13.5" thickBot="1" x14ac:dyDescent="0.25">
      <c r="B18" s="9" t="s">
        <v>95</v>
      </c>
      <c r="C18" s="41">
        <v>-33838</v>
      </c>
      <c r="D18" s="41">
        <v>-23953</v>
      </c>
      <c r="E18" s="41">
        <v>-44107</v>
      </c>
      <c r="F18" s="10">
        <v>-31135</v>
      </c>
      <c r="G18" s="10">
        <v>-55020</v>
      </c>
      <c r="H18" s="11">
        <f>'4. Cons Stat of CF'!E26</f>
        <v>-31370</v>
      </c>
      <c r="I18" s="117"/>
      <c r="J18" s="41">
        <v>-154215</v>
      </c>
      <c r="K18" s="117"/>
      <c r="L18" s="81">
        <v>-106486</v>
      </c>
    </row>
    <row r="19" spans="2:12" x14ac:dyDescent="0.2">
      <c r="B19" s="32"/>
      <c r="C19" s="40"/>
      <c r="D19" s="40"/>
      <c r="E19" s="40"/>
      <c r="F19" s="17"/>
      <c r="G19" s="17"/>
      <c r="H19" s="18"/>
      <c r="I19" s="117"/>
      <c r="J19" s="40"/>
      <c r="K19" s="117"/>
      <c r="L19" s="80"/>
    </row>
    <row r="20" spans="2:12" ht="13.5" thickBot="1" x14ac:dyDescent="0.25">
      <c r="B20" s="9" t="s">
        <v>96</v>
      </c>
      <c r="C20" s="41">
        <v>-124200</v>
      </c>
      <c r="D20" s="41">
        <v>1198</v>
      </c>
      <c r="E20" s="41">
        <v>20554</v>
      </c>
      <c r="F20" s="10">
        <v>-11965</v>
      </c>
      <c r="G20" s="10">
        <v>19484</v>
      </c>
      <c r="H20" s="11">
        <f>'4. Cons Stat of CF'!E32</f>
        <v>17092</v>
      </c>
      <c r="I20" s="117"/>
      <c r="J20" s="41">
        <v>29271</v>
      </c>
      <c r="K20" s="117"/>
      <c r="L20" s="81">
        <v>-118383</v>
      </c>
    </row>
    <row r="21" spans="2:12" x14ac:dyDescent="0.2">
      <c r="B21" s="32"/>
      <c r="C21" s="40"/>
      <c r="D21" s="40"/>
      <c r="E21" s="40"/>
      <c r="F21" s="17"/>
      <c r="G21" s="17"/>
      <c r="H21" s="18"/>
      <c r="I21" s="117"/>
      <c r="J21" s="40"/>
      <c r="K21" s="117"/>
      <c r="L21" s="80"/>
    </row>
    <row r="22" spans="2:12" ht="13.5" thickBot="1" x14ac:dyDescent="0.25">
      <c r="B22" s="9" t="s">
        <v>89</v>
      </c>
      <c r="C22" s="41">
        <v>-125658</v>
      </c>
      <c r="D22" s="41">
        <v>-35984</v>
      </c>
      <c r="E22" s="41">
        <v>4234</v>
      </c>
      <c r="F22" s="10">
        <v>3560</v>
      </c>
      <c r="G22" s="10">
        <v>22021</v>
      </c>
      <c r="H22" s="11">
        <f>'4. Cons Stat of CF'!E34</f>
        <v>-32635</v>
      </c>
      <c r="I22" s="117"/>
      <c r="J22" s="41">
        <v>-6169</v>
      </c>
      <c r="K22" s="117"/>
      <c r="L22" s="81">
        <v>-106240</v>
      </c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ht="14.25" x14ac:dyDescent="0.2">
      <c r="B24" s="3" t="s">
        <v>94</v>
      </c>
      <c r="C24" s="97"/>
      <c r="D24" s="97"/>
      <c r="E24" s="97"/>
      <c r="F24" s="97"/>
      <c r="G24" s="97"/>
      <c r="H24" s="97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I28" s="1"/>
      <c r="J28" s="1"/>
      <c r="K28" s="1"/>
      <c r="L28" s="1"/>
    </row>
    <row r="29" spans="2:12" x14ac:dyDescent="0.2">
      <c r="I29" s="1"/>
      <c r="J29" s="1"/>
      <c r="K29" s="1"/>
      <c r="L29" s="1"/>
    </row>
    <row r="30" spans="2:12" x14ac:dyDescent="0.2">
      <c r="I30" s="1"/>
      <c r="J30" s="1"/>
      <c r="K30" s="1"/>
      <c r="L30" s="1"/>
    </row>
    <row r="31" spans="2:12" x14ac:dyDescent="0.2">
      <c r="I31" s="1"/>
      <c r="J31" s="1"/>
      <c r="K31" s="1"/>
      <c r="L31" s="1"/>
    </row>
    <row r="32" spans="2:12" x14ac:dyDescent="0.2">
      <c r="I32" s="1"/>
      <c r="J32" s="1"/>
      <c r="K32" s="1"/>
      <c r="L32" s="1"/>
    </row>
    <row r="36" spans="9:11" x14ac:dyDescent="0.2">
      <c r="I36" s="96"/>
      <c r="J36" s="96"/>
      <c r="K36" s="96"/>
    </row>
    <row r="37" spans="9:11" x14ac:dyDescent="0.2">
      <c r="I37" s="96"/>
      <c r="J37" s="96"/>
      <c r="K37" s="96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'1. Key figures table'!Print_Titles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2016-04-18T18:24:54Z</cp:lastPrinted>
  <dcterms:created xsi:type="dcterms:W3CDTF">2014-01-10T15:24:48Z</dcterms:created>
  <dcterms:modified xsi:type="dcterms:W3CDTF">2016-04-18T18:30:37Z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1. ExcelTables_WEBSITE_Q1 2016.xlsx</vt:lpwstr>
  </property>
</Properties>
</file>