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19/Q3 2019/Press Release/"/>
    </mc:Choice>
  </mc:AlternateContent>
  <xr:revisionPtr revIDLastSave="335" documentId="11_EC12D2F97117D5C277A967FBD6B644FB8ED4D487" xr6:coauthVersionLast="36" xr6:coauthVersionMax="45" xr10:uidLastSave="{69726A96-8196-40E6-8F0D-8FB327792BAD}"/>
  <bookViews>
    <workbookView xWindow="0" yWindow="0" windowWidth="25605" windowHeight="19020" tabRatio="822" activeTab="7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Stat of Income (Q)" sheetId="6" r:id="rId6"/>
    <sheet name="6. Balance Sheet (Q)" sheetId="7" r:id="rId7"/>
    <sheet name="7. CF (Q)" sheetId="8" r:id="rId8"/>
  </sheets>
  <definedNames>
    <definedName name="_xlnm.Print_Area" localSheetId="1">'1. Key figures table'!$A$1:$I$59</definedName>
    <definedName name="_xlnm.Print_Area" localSheetId="2">'2. Cons Stat of Income'!$A$1:$G$45</definedName>
    <definedName name="_xlnm.Print_Area" localSheetId="3">'3. Cons Balance Sheet'!$A$1:$E$47</definedName>
    <definedName name="_xlnm.Print_Area" localSheetId="4">'4. Cons Stat of CF'!$A$1:$G$43</definedName>
    <definedName name="_xlnm.Print_Area" localSheetId="5">'5. Stat of Income (Q)'!$A$1:$M$42</definedName>
    <definedName name="_xlnm.Print_Area" localSheetId="6">'6. Balance Sheet (Q)'!$A$1:$I$36</definedName>
    <definedName name="_xlnm.Print_Area" localSheetId="7">'7. CF (Q)'!$A$1:$M$30</definedName>
    <definedName name="_xlnm.Print_Area" localSheetId="0">Cover!$A$1:$J$31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6" l="1"/>
  <c r="E44" i="6"/>
  <c r="F44" i="6"/>
  <c r="G44" i="6"/>
  <c r="H44" i="6"/>
  <c r="I44" i="6"/>
  <c r="J44" i="6"/>
  <c r="K44" i="6"/>
  <c r="L44" i="6"/>
  <c r="C44" i="6"/>
  <c r="D33" i="8"/>
  <c r="E33" i="8"/>
  <c r="F33" i="8"/>
  <c r="G33" i="8"/>
  <c r="H33" i="8"/>
  <c r="J33" i="8"/>
  <c r="L33" i="8"/>
  <c r="D34" i="8"/>
  <c r="E34" i="8"/>
  <c r="F34" i="8"/>
  <c r="G34" i="8"/>
  <c r="H34" i="8"/>
  <c r="J34" i="8"/>
  <c r="L34" i="8"/>
  <c r="D35" i="8"/>
  <c r="E35" i="8"/>
  <c r="F35" i="8"/>
  <c r="G35" i="8"/>
  <c r="H35" i="8"/>
  <c r="J35" i="8"/>
  <c r="L35" i="8"/>
  <c r="D36" i="8"/>
  <c r="E36" i="8"/>
  <c r="F36" i="8"/>
  <c r="G36" i="8"/>
  <c r="H36" i="8"/>
  <c r="J36" i="8"/>
  <c r="L36" i="8"/>
  <c r="C36" i="8"/>
  <c r="C35" i="8"/>
  <c r="C34" i="8"/>
  <c r="C33" i="8"/>
  <c r="D41" i="7"/>
  <c r="E41" i="7"/>
  <c r="F41" i="7"/>
  <c r="G41" i="7"/>
  <c r="H41" i="7"/>
  <c r="D42" i="7"/>
  <c r="E42" i="7"/>
  <c r="F42" i="7"/>
  <c r="G42" i="7"/>
  <c r="H42" i="7"/>
  <c r="D43" i="7"/>
  <c r="E43" i="7"/>
  <c r="F43" i="7"/>
  <c r="G43" i="7"/>
  <c r="H43" i="7"/>
  <c r="D44" i="7"/>
  <c r="E44" i="7"/>
  <c r="F44" i="7"/>
  <c r="G44" i="7"/>
  <c r="H44" i="7"/>
  <c r="C44" i="7"/>
  <c r="C43" i="7"/>
  <c r="C42" i="7"/>
  <c r="C41" i="7"/>
</calcChain>
</file>

<file path=xl/sharedStrings.xml><?xml version="1.0" encoding="utf-8"?>
<sst xmlns="http://schemas.openxmlformats.org/spreadsheetml/2006/main" count="285" uniqueCount="181">
  <si>
    <t>Key figures</t>
  </si>
  <si>
    <t>Third quarter 2019 results</t>
  </si>
  <si>
    <t>(€ in millions, unless stated otherwise)</t>
  </si>
  <si>
    <t>Q3 '19</t>
  </si>
  <si>
    <t>Q3 '18</t>
  </si>
  <si>
    <t>y.o.y. change</t>
  </si>
  <si>
    <t>YTD '19</t>
  </si>
  <si>
    <t>YTD '18</t>
  </si>
  <si>
    <t>Location Technology</t>
  </si>
  <si>
    <t>Consumer</t>
  </si>
  <si>
    <t>Revenue</t>
  </si>
  <si>
    <t>Gross result</t>
  </si>
  <si>
    <t>Gross margin</t>
  </si>
  <si>
    <t>EBITDA</t>
  </si>
  <si>
    <t>EBITDA margin</t>
  </si>
  <si>
    <t>Net result</t>
  </si>
  <si>
    <t>Adjusted EPS - fully diluted</t>
  </si>
  <si>
    <t>Free cash flow (FCF)</t>
  </si>
  <si>
    <t>FCF as a % of revenue</t>
  </si>
  <si>
    <t xml:space="preserve">Automotive </t>
  </si>
  <si>
    <t xml:space="preserve">Enterprise </t>
  </si>
  <si>
    <t>Total Location Technology revenue</t>
  </si>
  <si>
    <t>Consumer products</t>
  </si>
  <si>
    <t>Automotive hardware</t>
  </si>
  <si>
    <t>Total Consumer revenue</t>
  </si>
  <si>
    <t>Net result and adjusted EPS</t>
  </si>
  <si>
    <t>Net result from continuing operations</t>
  </si>
  <si>
    <t>Movement of deferred and unbilled revenue</t>
  </si>
  <si>
    <t>Acquisition-related amortization</t>
  </si>
  <si>
    <t>Tax impact</t>
  </si>
  <si>
    <t>Adjusted net result</t>
  </si>
  <si>
    <t>Adjusted EPS, € fully diluted</t>
  </si>
  <si>
    <t>Net movement of deferred and unbilled revenues per segment</t>
  </si>
  <si>
    <t>(€ in millions)</t>
  </si>
  <si>
    <t>Automotive</t>
  </si>
  <si>
    <t>Enterprise</t>
  </si>
  <si>
    <t>Total</t>
  </si>
  <si>
    <t>Deferred revenue balance by segment</t>
  </si>
  <si>
    <t>Consolidated condensed statement of income</t>
  </si>
  <si>
    <t>(€ in thousands)</t>
  </si>
  <si>
    <t>Q3 '19 Unaudited</t>
  </si>
  <si>
    <t>Q3 '18 Unaudited</t>
  </si>
  <si>
    <t>YTD '19 Unaudited</t>
  </si>
  <si>
    <t>YTD '18 Unaudited</t>
  </si>
  <si>
    <t>Cost of sales</t>
  </si>
  <si>
    <t>Gross profit</t>
  </si>
  <si>
    <t>Research and development expenses</t>
  </si>
  <si>
    <t>Amortization of technology and databases</t>
  </si>
  <si>
    <t>Marketing expenses</t>
  </si>
  <si>
    <t>Selling, general and administrative expenses</t>
  </si>
  <si>
    <t>TOTAL OPERATING EXPENSES</t>
  </si>
  <si>
    <t>OPERATING RESULT</t>
  </si>
  <si>
    <t>Financial income/(expense) and result of associate</t>
  </si>
  <si>
    <t>RESULT BEFORE TAX</t>
  </si>
  <si>
    <t>Income tax gain/(expense)</t>
  </si>
  <si>
    <t>Net after tax profit from discontinued operations</t>
  </si>
  <si>
    <t>Result on business disposal</t>
  </si>
  <si>
    <t>Total net result from discontinued operations</t>
  </si>
  <si>
    <t>NET RESULT</t>
  </si>
  <si>
    <t>Attributable to:</t>
  </si>
  <si>
    <t>- Equity holders of the parent</t>
  </si>
  <si>
    <t>- Non-controlling interests</t>
  </si>
  <si>
    <t>EARNINGS PER SHARE (in €)</t>
  </si>
  <si>
    <t>Basic</t>
  </si>
  <si>
    <t>Diluted</t>
  </si>
  <si>
    <t>EARNINGS PER SHARE FROM CONTINUING OPERATIONS (in €)</t>
  </si>
  <si>
    <r>
      <t>Diluted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</si>
  <si>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t xml:space="preserve"> </t>
    </r>
    <r>
      <rPr>
        <vertAlign val="superscript"/>
        <sz val="8"/>
        <color rgb="FF000000"/>
        <rFont val="Calibri"/>
        <family val="2"/>
        <scheme val="minor"/>
      </rPr>
      <t>1</t>
    </r>
    <r>
      <rPr>
        <sz val="8"/>
        <color rgb="FF000000"/>
        <rFont val="Calibri"/>
        <family val="2"/>
        <scheme val="minor"/>
      </rPr>
      <t xml:space="preserve"> When the net result is a loss, no additional shares from assumed conversion are taken into account as the effect would be anti-dilutive. </t>
    </r>
  </si>
  <si>
    <t>Consolidated condensed balance sheet</t>
  </si>
  <si>
    <t>30 September 2019 Unaudited</t>
  </si>
  <si>
    <t>31 December 2018 Audited</t>
  </si>
  <si>
    <t>Goodwill</t>
  </si>
  <si>
    <t>Other intangible assets</t>
  </si>
  <si>
    <t>Property, plant and equipment</t>
  </si>
  <si>
    <t>Lease assets</t>
  </si>
  <si>
    <t>Other contract related assets</t>
  </si>
  <si>
    <t>Investments in associates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</si>
  <si>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</si>
  <si>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</si>
  <si>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</si>
  <si>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</si>
  <si>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</si>
  <si>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</si>
  <si>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Cash and cash equivalents</t>
  </si>
  <si>
    <t>Assets held for sale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</si>
  <si>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</si>
  <si>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</si>
  <si>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</si>
  <si>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</si>
  <si>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</si>
  <si>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</si>
  <si>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Deferred revenue</t>
  </si>
  <si>
    <t>Total non-current liabilities</t>
  </si>
  <si>
    <t>Trade payables</t>
  </si>
  <si>
    <t>Other contract related liabilities</t>
  </si>
  <si>
    <t>Income taxes</t>
  </si>
  <si>
    <t>Accruals and other liabilities</t>
  </si>
  <si>
    <t>Liabilities associated with assets held for sale</t>
  </si>
  <si>
    <t>Total current liabilities</t>
  </si>
  <si>
    <t>Total equity and liabilities</t>
  </si>
  <si>
    <t>Consolidated condensed statement of cash flows</t>
  </si>
  <si>
    <t>Operating result from continuing operations</t>
  </si>
  <si>
    <t>Operating result from discontinued operations</t>
  </si>
  <si>
    <t>Operating result</t>
  </si>
  <si>
    <t>Financial gains</t>
  </si>
  <si>
    <t>Depreciation and amortization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</si>
  <si>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</si>
  <si>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</si>
  <si>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</si>
  <si>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</si>
  <si>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</si>
  <si>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Change in liabilities (excluding provisions)1</t>
  </si>
  <si>
    <t>Cash generated from operations</t>
  </si>
  <si>
    <t>Interest received</t>
  </si>
  <si>
    <t>Interest paid</t>
  </si>
  <si>
    <t>Corporate income taxes paid</t>
  </si>
  <si>
    <t>Cash generated from operating activities</t>
  </si>
  <si>
    <t>Investments in intangible assets</t>
  </si>
  <si>
    <t>Investments in property, plant and equipment</t>
  </si>
  <si>
    <t>Net cash flow on disposal of subsidiaries and businesses</t>
  </si>
  <si>
    <t>Dividends received</t>
  </si>
  <si>
    <t>Cash (used in)/generated from investing activities</t>
  </si>
  <si>
    <t>Change in lease liabilities</t>
  </si>
  <si>
    <t>Change in non-controlling interest</t>
  </si>
  <si>
    <t>Capital repayment</t>
  </si>
  <si>
    <t>Proceeds on issue of ordinary shares</t>
  </si>
  <si>
    <t>Cash used in financing activities</t>
  </si>
  <si>
    <t>Net increase in cash and cash equivalents</t>
  </si>
  <si>
    <t>Cash and cash equivalents at the beginning of period</t>
  </si>
  <si>
    <t>Exchange rate changes on cash balances held in foreign currencies</t>
  </si>
  <si>
    <t>Cash and cash equivalents at the end of the period</t>
  </si>
  <si>
    <r>
      <rPr>
        <i/>
        <vertAlign val="superscript"/>
        <sz val="8"/>
        <color rgb="FF000000"/>
        <rFont val="Calibri"/>
        <family val="2"/>
        <scheme val="minor"/>
      </rPr>
      <t>1</t>
    </r>
    <r>
      <rPr>
        <i/>
        <sz val="8"/>
        <color rgb="FF000000"/>
        <rFont val="Calibri"/>
        <family val="2"/>
        <scheme val="minor"/>
      </rPr>
      <t>Includes movements in the non-current portion of deferred revenue presented under non-current liabilities.</t>
    </r>
  </si>
  <si>
    <t>Last six quarters</t>
  </si>
  <si>
    <t>Q2 '18</t>
  </si>
  <si>
    <t>Q4 '18</t>
  </si>
  <si>
    <t>Q1 '19</t>
  </si>
  <si>
    <t>Q2 '19</t>
  </si>
  <si>
    <t>REVENUE</t>
  </si>
  <si>
    <t>GROSS RESULT</t>
  </si>
  <si>
    <t>Amortisation of technology and databases</t>
  </si>
  <si>
    <t>OPERATING RESULT (EBIT)</t>
  </si>
  <si>
    <t>EBIT margin</t>
  </si>
  <si>
    <t>Net result tax profit from discontinued operations</t>
  </si>
  <si>
    <t>EPS FROM CONTINUING OPERATIONS (in €)</t>
  </si>
  <si>
    <t>Diluted EPS</t>
  </si>
  <si>
    <r>
      <t>Diluted Adjusted EPS</t>
    </r>
    <r>
      <rPr>
        <vertAlign val="superscript"/>
        <sz val="10"/>
        <color rgb="FF000000"/>
        <rFont val="Calibri"/>
        <family val="2"/>
        <scheme val="minor"/>
      </rPr>
      <t>1</t>
    </r>
  </si>
  <si>
    <t>Acquisition related amortization</t>
  </si>
  <si>
    <r>
      <rPr>
        <vertAlign val="superscript"/>
        <sz val="9"/>
        <color rgb="FF000000"/>
        <rFont val="Calibri"/>
        <family val="2"/>
        <scheme val="minor"/>
      </rPr>
      <t xml:space="preserve">1 </t>
    </r>
    <r>
      <rPr>
        <sz val="9"/>
        <color rgb="FF000000"/>
        <rFont val="Calibri"/>
        <family val="2"/>
        <scheme val="minor"/>
      </rPr>
      <t xml:space="preserve">Adjusted net result is calculated as net result of continuing operations attributed to equity holders adjusted for movement of deferred/unbilled revenue, impairments and acquisition related amortization on a post-tax basis. </t>
    </r>
  </si>
  <si>
    <t>30-Jun-18</t>
  </si>
  <si>
    <t>30-Sep-18</t>
  </si>
  <si>
    <t>31-Dec-18</t>
  </si>
  <si>
    <t>31-Mar-19</t>
  </si>
  <si>
    <t>30-Jun-19</t>
  </si>
  <si>
    <t>30-Sep-19</t>
  </si>
  <si>
    <t>ASSETS</t>
  </si>
  <si>
    <t>Intangible assets</t>
  </si>
  <si>
    <t>Other non-current assets</t>
  </si>
  <si>
    <t>TOTAL ASSETS</t>
  </si>
  <si>
    <t>TOTAL EQUITY</t>
  </si>
  <si>
    <t>Lease liability</t>
  </si>
  <si>
    <t>Contract related liabilities</t>
  </si>
  <si>
    <t>TOTAL LIABILITIES</t>
  </si>
  <si>
    <t>TOTAL EQUITY AND LIABILITIES</t>
  </si>
  <si>
    <t>Net cash</t>
  </si>
  <si>
    <t>Net cash classified as held for sale</t>
  </si>
  <si>
    <t>Net cash of continuing operations</t>
  </si>
  <si>
    <t>Financial gains/(losses)</t>
  </si>
  <si>
    <t>Depreciation and amortisation</t>
  </si>
  <si>
    <t>Other</t>
  </si>
  <si>
    <r>
      <t>Changes in working capital</t>
    </r>
    <r>
      <rPr>
        <vertAlign val="superscript"/>
        <sz val="10"/>
        <color rgb="FF000000"/>
        <rFont val="Calibri"/>
        <family val="2"/>
        <scheme val="minor"/>
      </rPr>
      <t>1</t>
    </r>
  </si>
  <si>
    <t>CASH GENERATED FROM OPERATIONS</t>
  </si>
  <si>
    <t>Interest (paid)</t>
  </si>
  <si>
    <t>Corporate income taxes (paid)/received</t>
  </si>
  <si>
    <t>CASH FLOWS FROM OPERATING ACTIVITIES</t>
  </si>
  <si>
    <t>CASH FLOWS FROM INVESTING ACTIVITIES</t>
  </si>
  <si>
    <t>CASH FLOWS FROM FINANCING ACTIVITIES</t>
  </si>
  <si>
    <t>NET INCREASE/(DECREASE) IN CASH AND CASH EQUIVALENTS</t>
  </si>
  <si>
    <t>Free cash flow from continuing operations</t>
  </si>
  <si>
    <t>FCF from continuing operations as a % revenue</t>
  </si>
  <si>
    <r>
      <rPr>
        <i/>
        <vertAlign val="superscript"/>
        <sz val="10"/>
        <color rgb="FF000000"/>
        <rFont val="Calibri"/>
        <family val="2"/>
        <scheme val="minor"/>
      </rPr>
      <t>1</t>
    </r>
    <r>
      <rPr>
        <i/>
        <sz val="10"/>
        <color rgb="FF000000"/>
        <rFont val="Calibri"/>
        <family val="2"/>
        <scheme val="minor"/>
      </rPr>
      <t>Includes the movement of non-current deferred revenue.</t>
    </r>
  </si>
  <si>
    <t>Free cash flow (total operations)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</si>
</sst>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#0.0,,;&quot;-&quot;#0.0,,;#0.0,,;_(@_)"/>
    <numFmt numFmtId="165" formatCode="#0%;&quot;-&quot;#0%;#0%;_(@_)"/>
    <numFmt numFmtId="166" formatCode="#0%;\-#0%;#0%;_(@_)"/>
    <numFmt numFmtId="167" formatCode="#,##0.00;&quot;-&quot;#,##0.00;#,##0.00;_(@_)"/>
    <numFmt numFmtId="168" formatCode="* #,##0.0,,;* &quot;-&quot;#,##0.0,,;* #,##0.0,,;_(@_)"/>
    <numFmt numFmtId="169" formatCode="#,##0%;\-#,##0%;#,##0%;_(@_)"/>
    <numFmt numFmtId="170" formatCode="#,##0%;&quot;-&quot;#,##0%;#,##0%;_(@_)"/>
    <numFmt numFmtId="171" formatCode="#,##0.0,,;&quot;-&quot;#,##0.0,,;#,##0.0,,;_(@_)"/>
    <numFmt numFmtId="172" formatCode="* #,##0.00;* &quot;-&quot;#,##0.00;* #,##0.00;_(@_)"/>
    <numFmt numFmtId="173" formatCode="#0%;&quot;-&quot;#0%;\-\%;_(@_)"/>
    <numFmt numFmtId="174" formatCode="* #,##0,;* &quot;-&quot;#,##0,;* #,##0,;_(@_)"/>
    <numFmt numFmtId="175" formatCode="* #,##0,;* #,##0,;* #,##0,;_(@_)"/>
    <numFmt numFmtId="176" formatCode="#,##0,;&quot;-&quot;#,##0,;#,##0,;_(@_)"/>
    <numFmt numFmtId="177" formatCode="#0%;\-#0%;\-\%;_(@_)"/>
    <numFmt numFmtId="178" formatCode="#0.00;&quot;-&quot;#0.00;#0.00;_(@_)"/>
    <numFmt numFmtId="179" formatCode="* #,##0,;* &quot;-&quot;#,##0,;* \-;_(@_)"/>
    <numFmt numFmtId="180" formatCode="#0%;#0%;#0%;_(@_)"/>
    <numFmt numFmtId="181" formatCode="[$-409]d\-mmm\-yyyy;@"/>
    <numFmt numFmtId="182" formatCode="#,###,;&quot;-&quot;#,###,;#,###,;_(@_)"/>
    <numFmt numFmtId="183" formatCode="_ * #,##0_ ;_ * \-#,##0_ ;_ * &quot;&quot;??_ ;_ @_ "/>
    <numFmt numFmtId="184" formatCode="_-* #,##0.0_-;\-* #,##0.0_-;_-* &quot;-&quot;??_-;_-@_-"/>
    <numFmt numFmtId="185" formatCode="_-* #,##0.0_-;\-* #,##0.0_-;_-* &quot;-&quot;?_-;_-@_-"/>
  </numFmts>
  <fonts count="25" x14ac:knownFonts="1">
    <font>
      <sz val="10"/>
      <name val="Arial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u/>
      <sz val="10"/>
      <color rgb="FF002640"/>
      <name val="Arial"/>
      <family val="2"/>
    </font>
    <font>
      <i/>
      <sz val="8"/>
      <color rgb="FF808080"/>
      <name val="Arial"/>
      <family val="2"/>
    </font>
    <font>
      <sz val="14"/>
      <color rgb="FF000000"/>
      <name val="Times New Roman"/>
      <family val="1"/>
    </font>
    <font>
      <b/>
      <sz val="22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264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0"/>
      <color rgb="FF004B7F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vertAlign val="superscript"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8DC3EB"/>
      </bottom>
      <diagonal/>
    </border>
  </borders>
  <cellStyleXfs count="4">
    <xf numFmtId="0" fontId="0" fillId="0" borderId="0"/>
    <xf numFmtId="183" fontId="23" fillId="3" borderId="3" applyFont="0" applyFill="0" applyBorder="0" applyAlignment="0" applyProtection="0">
      <alignment horizontal="right" wrapText="1"/>
    </xf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81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vertical="top"/>
    </xf>
    <xf numFmtId="0" fontId="7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vertical="top" wrapText="1"/>
    </xf>
    <xf numFmtId="0" fontId="8" fillId="4" borderId="2" xfId="0" applyFont="1" applyFill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wrapText="1"/>
    </xf>
    <xf numFmtId="176" fontId="8" fillId="2" borderId="3" xfId="0" applyNumberFormat="1" applyFont="1" applyFill="1" applyBorder="1" applyAlignment="1">
      <alignment horizontal="right" wrapText="1"/>
    </xf>
    <xf numFmtId="176" fontId="8" fillId="3" borderId="3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176" fontId="8" fillId="4" borderId="3" xfId="0" applyNumberFormat="1" applyFont="1" applyFill="1" applyBorder="1" applyAlignment="1">
      <alignment horizontal="right" wrapText="1"/>
    </xf>
    <xf numFmtId="176" fontId="8" fillId="5" borderId="3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 indent="2"/>
    </xf>
    <xf numFmtId="176" fontId="9" fillId="2" borderId="0" xfId="0" applyNumberFormat="1" applyFont="1" applyFill="1" applyAlignment="1">
      <alignment horizontal="right" wrapText="1"/>
    </xf>
    <xf numFmtId="176" fontId="9" fillId="3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176" fontId="9" fillId="4" borderId="0" xfId="0" applyNumberFormat="1" applyFont="1" applyFill="1" applyAlignment="1">
      <alignment horizontal="right" wrapText="1"/>
    </xf>
    <xf numFmtId="176" fontId="9" fillId="5" borderId="0" xfId="0" applyNumberFormat="1" applyFont="1" applyFill="1" applyAlignment="1">
      <alignment horizontal="right" wrapText="1"/>
    </xf>
    <xf numFmtId="0" fontId="7" fillId="2" borderId="4" xfId="0" applyFont="1" applyFill="1" applyBorder="1" applyAlignment="1">
      <alignment horizontal="left" wrapText="1"/>
    </xf>
    <xf numFmtId="176" fontId="7" fillId="2" borderId="4" xfId="0" applyNumberFormat="1" applyFont="1" applyFill="1" applyBorder="1" applyAlignment="1">
      <alignment horizontal="right" wrapText="1"/>
    </xf>
    <xf numFmtId="176" fontId="7" fillId="3" borderId="4" xfId="0" applyNumberFormat="1" applyFont="1" applyFill="1" applyBorder="1" applyAlignment="1">
      <alignment horizontal="right" wrapText="1"/>
    </xf>
    <xf numFmtId="176" fontId="7" fillId="4" borderId="4" xfId="0" applyNumberFormat="1" applyFont="1" applyFill="1" applyBorder="1" applyAlignment="1">
      <alignment horizontal="right" wrapText="1"/>
    </xf>
    <xf numFmtId="176" fontId="7" fillId="5" borderId="4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wrapText="1"/>
    </xf>
    <xf numFmtId="176" fontId="8" fillId="2" borderId="6" xfId="0" applyNumberFormat="1" applyFont="1" applyFill="1" applyBorder="1" applyAlignment="1">
      <alignment horizontal="right" wrapText="1"/>
    </xf>
    <xf numFmtId="176" fontId="8" fillId="3" borderId="6" xfId="0" applyNumberFormat="1" applyFont="1" applyFill="1" applyBorder="1" applyAlignment="1">
      <alignment horizontal="right" wrapText="1"/>
    </xf>
    <xf numFmtId="176" fontId="8" fillId="4" borderId="6" xfId="0" applyNumberFormat="1" applyFont="1" applyFill="1" applyBorder="1" applyAlignment="1">
      <alignment horizontal="right" wrapText="1"/>
    </xf>
    <xf numFmtId="176" fontId="8" fillId="5" borderId="6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165" fontId="9" fillId="2" borderId="4" xfId="0" applyNumberFormat="1" applyFont="1" applyFill="1" applyBorder="1" applyAlignment="1">
      <alignment horizontal="right" wrapText="1"/>
    </xf>
    <xf numFmtId="173" fontId="9" fillId="3" borderId="4" xfId="0" applyNumberFormat="1" applyFont="1" applyFill="1" applyBorder="1" applyAlignment="1">
      <alignment horizontal="right" wrapText="1"/>
    </xf>
    <xf numFmtId="173" fontId="9" fillId="4" borderId="4" xfId="0" applyNumberFormat="1" applyFont="1" applyFill="1" applyBorder="1" applyAlignment="1">
      <alignment horizontal="right" wrapText="1"/>
    </xf>
    <xf numFmtId="173" fontId="9" fillId="5" borderId="4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right" wrapText="1"/>
    </xf>
    <xf numFmtId="0" fontId="7" fillId="3" borderId="6" xfId="0" applyFont="1" applyFill="1" applyBorder="1" applyAlignment="1">
      <alignment horizontal="right" wrapText="1"/>
    </xf>
    <xf numFmtId="0" fontId="7" fillId="4" borderId="6" xfId="0" applyFont="1" applyFill="1" applyBorder="1" applyAlignment="1">
      <alignment horizontal="right" wrapText="1"/>
    </xf>
    <xf numFmtId="0" fontId="7" fillId="5" borderId="6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176" fontId="7" fillId="2" borderId="0" xfId="0" applyNumberFormat="1" applyFont="1" applyFill="1" applyAlignment="1">
      <alignment horizontal="right" wrapText="1"/>
    </xf>
    <xf numFmtId="176" fontId="7" fillId="3" borderId="0" xfId="0" applyNumberFormat="1" applyFont="1" applyFill="1" applyAlignment="1">
      <alignment horizontal="right" wrapText="1"/>
    </xf>
    <xf numFmtId="176" fontId="7" fillId="4" borderId="0" xfId="0" applyNumberFormat="1" applyFont="1" applyFill="1" applyAlignment="1">
      <alignment horizontal="right" wrapText="1"/>
    </xf>
    <xf numFmtId="176" fontId="7" fillId="5" borderId="0" xfId="0" applyNumberFormat="1" applyFont="1" applyFill="1" applyAlignment="1">
      <alignment horizontal="right" wrapText="1"/>
    </xf>
    <xf numFmtId="0" fontId="7" fillId="2" borderId="4" xfId="0" applyFont="1" applyFill="1" applyBorder="1" applyAlignment="1">
      <alignment horizontal="left" wrapText="1" indent="1"/>
    </xf>
    <xf numFmtId="0" fontId="7" fillId="2" borderId="4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 wrapText="1"/>
    </xf>
    <xf numFmtId="0" fontId="7" fillId="5" borderId="4" xfId="0" applyFont="1" applyFill="1" applyBorder="1" applyAlignment="1">
      <alignment horizontal="right" wrapText="1"/>
    </xf>
    <xf numFmtId="166" fontId="9" fillId="2" borderId="4" xfId="0" applyNumberFormat="1" applyFont="1" applyFill="1" applyBorder="1" applyAlignment="1">
      <alignment horizontal="right" wrapText="1"/>
    </xf>
    <xf numFmtId="177" fontId="9" fillId="3" borderId="4" xfId="0" applyNumberFormat="1" applyFont="1" applyFill="1" applyBorder="1" applyAlignment="1">
      <alignment horizontal="right" wrapText="1"/>
    </xf>
    <xf numFmtId="177" fontId="9" fillId="4" borderId="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wrapText="1"/>
    </xf>
    <xf numFmtId="0" fontId="10" fillId="2" borderId="6" xfId="0" applyFont="1" applyFill="1" applyBorder="1" applyAlignment="1">
      <alignment horizontal="right" wrapText="1"/>
    </xf>
    <xf numFmtId="0" fontId="10" fillId="3" borderId="6" xfId="0" applyFont="1" applyFill="1" applyBorder="1" applyAlignment="1">
      <alignment horizontal="right" wrapText="1"/>
    </xf>
    <xf numFmtId="0" fontId="10" fillId="4" borderId="6" xfId="0" applyFont="1" applyFill="1" applyBorder="1" applyAlignment="1">
      <alignment horizontal="right" wrapText="1"/>
    </xf>
    <xf numFmtId="0" fontId="10" fillId="5" borderId="6" xfId="0" applyFont="1" applyFill="1" applyBorder="1" applyAlignment="1">
      <alignment horizontal="right" wrapText="1"/>
    </xf>
    <xf numFmtId="0" fontId="11" fillId="2" borderId="0" xfId="0" applyFont="1" applyFill="1" applyAlignment="1">
      <alignment wrapText="1"/>
    </xf>
    <xf numFmtId="176" fontId="10" fillId="2" borderId="0" xfId="0" applyNumberFormat="1" applyFont="1" applyFill="1" applyAlignment="1">
      <alignment horizontal="right" wrapText="1"/>
    </xf>
    <xf numFmtId="176" fontId="10" fillId="3" borderId="0" xfId="0" applyNumberFormat="1" applyFont="1" applyFill="1" applyAlignment="1">
      <alignment horizontal="right" wrapText="1"/>
    </xf>
    <xf numFmtId="176" fontId="10" fillId="4" borderId="0" xfId="0" applyNumberFormat="1" applyFont="1" applyFill="1" applyAlignment="1">
      <alignment horizontal="right" wrapText="1"/>
    </xf>
    <xf numFmtId="176" fontId="10" fillId="5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165" fontId="9" fillId="2" borderId="0" xfId="0" applyNumberFormat="1" applyFont="1" applyFill="1" applyAlignment="1">
      <alignment horizontal="right" wrapText="1"/>
    </xf>
    <xf numFmtId="173" fontId="9" fillId="3" borderId="0" xfId="0" applyNumberFormat="1" applyFont="1" applyFill="1" applyAlignment="1">
      <alignment horizontal="right" wrapText="1"/>
    </xf>
    <xf numFmtId="173" fontId="9" fillId="4" borderId="0" xfId="0" applyNumberFormat="1" applyFont="1" applyFill="1" applyAlignment="1">
      <alignment horizontal="right" wrapText="1"/>
    </xf>
    <xf numFmtId="173" fontId="9" fillId="5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 wrapText="1"/>
    </xf>
    <xf numFmtId="0" fontId="7" fillId="4" borderId="0" xfId="0" applyFont="1" applyFill="1" applyAlignment="1">
      <alignment horizontal="right" wrapText="1"/>
    </xf>
    <xf numFmtId="0" fontId="7" fillId="5" borderId="0" xfId="0" applyFont="1" applyFill="1" applyAlignment="1">
      <alignment horizontal="right" wrapText="1"/>
    </xf>
    <xf numFmtId="0" fontId="8" fillId="2" borderId="5" xfId="0" applyFont="1" applyFill="1" applyBorder="1" applyAlignment="1">
      <alignment wrapText="1"/>
    </xf>
    <xf numFmtId="176" fontId="8" fillId="2" borderId="5" xfId="0" applyNumberFormat="1" applyFont="1" applyFill="1" applyBorder="1" applyAlignment="1">
      <alignment horizontal="right" wrapText="1"/>
    </xf>
    <xf numFmtId="176" fontId="8" fillId="3" borderId="5" xfId="0" applyNumberFormat="1" applyFont="1" applyFill="1" applyBorder="1" applyAlignment="1">
      <alignment horizontal="right" wrapText="1"/>
    </xf>
    <xf numFmtId="176" fontId="8" fillId="4" borderId="5" xfId="0" applyNumberFormat="1" applyFont="1" applyFill="1" applyBorder="1" applyAlignment="1">
      <alignment horizontal="right" wrapText="1"/>
    </xf>
    <xf numFmtId="176" fontId="8" fillId="5" borderId="5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0" fontId="7" fillId="5" borderId="3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5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left" wrapText="1"/>
    </xf>
    <xf numFmtId="178" fontId="7" fillId="2" borderId="6" xfId="0" applyNumberFormat="1" applyFont="1" applyFill="1" applyBorder="1" applyAlignment="1">
      <alignment horizontal="right" wrapText="1"/>
    </xf>
    <xf numFmtId="178" fontId="7" fillId="3" borderId="6" xfId="0" applyNumberFormat="1" applyFont="1" applyFill="1" applyBorder="1" applyAlignment="1">
      <alignment horizontal="right" wrapText="1"/>
    </xf>
    <xf numFmtId="178" fontId="7" fillId="4" borderId="6" xfId="0" applyNumberFormat="1" applyFont="1" applyFill="1" applyBorder="1" applyAlignment="1">
      <alignment horizontal="right" wrapText="1"/>
    </xf>
    <xf numFmtId="178" fontId="7" fillId="5" borderId="6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178" fontId="7" fillId="2" borderId="1" xfId="0" applyNumberFormat="1" applyFont="1" applyFill="1" applyBorder="1" applyAlignment="1">
      <alignment horizontal="right" wrapText="1"/>
    </xf>
    <xf numFmtId="178" fontId="7" fillId="3" borderId="1" xfId="0" applyNumberFormat="1" applyFont="1" applyFill="1" applyBorder="1" applyAlignment="1">
      <alignment horizontal="right" wrapText="1"/>
    </xf>
    <xf numFmtId="178" fontId="7" fillId="4" borderId="1" xfId="0" applyNumberFormat="1" applyFont="1" applyFill="1" applyBorder="1" applyAlignment="1">
      <alignment horizontal="right" wrapText="1"/>
    </xf>
    <xf numFmtId="178" fontId="7" fillId="5" borderId="1" xfId="0" applyNumberFormat="1" applyFont="1" applyFill="1" applyBorder="1" applyAlignment="1">
      <alignment horizontal="right" wrapText="1"/>
    </xf>
    <xf numFmtId="0" fontId="7" fillId="2" borderId="9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179" fontId="8" fillId="2" borderId="6" xfId="0" applyNumberFormat="1" applyFont="1" applyFill="1" applyBorder="1" applyAlignment="1">
      <alignment wrapText="1"/>
    </xf>
    <xf numFmtId="179" fontId="8" fillId="3" borderId="6" xfId="0" applyNumberFormat="1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79" fontId="8" fillId="4" borderId="6" xfId="0" applyNumberFormat="1" applyFont="1" applyFill="1" applyBorder="1" applyAlignment="1">
      <alignment wrapText="1"/>
    </xf>
    <xf numFmtId="179" fontId="8" fillId="5" borderId="6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 indent="1"/>
    </xf>
    <xf numFmtId="179" fontId="7" fillId="2" borderId="0" xfId="0" applyNumberFormat="1" applyFont="1" applyFill="1" applyAlignment="1">
      <alignment wrapText="1"/>
    </xf>
    <xf numFmtId="179" fontId="7" fillId="3" borderId="0" xfId="0" applyNumberFormat="1" applyFont="1" applyFill="1" applyAlignment="1">
      <alignment wrapText="1"/>
    </xf>
    <xf numFmtId="179" fontId="7" fillId="4" borderId="0" xfId="0" applyNumberFormat="1" applyFont="1" applyFill="1" applyAlignment="1">
      <alignment wrapText="1"/>
    </xf>
    <xf numFmtId="179" fontId="7" fillId="5" borderId="0" xfId="0" applyNumberFormat="1" applyFont="1" applyFill="1" applyAlignment="1">
      <alignment wrapText="1"/>
    </xf>
    <xf numFmtId="15" fontId="8" fillId="2" borderId="2" xfId="0" applyNumberFormat="1" applyFont="1" applyFill="1" applyBorder="1" applyAlignment="1">
      <alignment horizontal="right" vertical="top" wrapText="1"/>
    </xf>
    <xf numFmtId="15" fontId="8" fillId="3" borderId="2" xfId="0" applyNumberFormat="1" applyFont="1" applyFill="1" applyBorder="1" applyAlignment="1">
      <alignment horizontal="right" vertical="top" wrapText="1"/>
    </xf>
    <xf numFmtId="0" fontId="13" fillId="0" borderId="0" xfId="0" applyFont="1"/>
    <xf numFmtId="0" fontId="8" fillId="2" borderId="3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 wrapText="1"/>
    </xf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right" wrapText="1"/>
    </xf>
    <xf numFmtId="0" fontId="8" fillId="3" borderId="9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left" wrapText="1"/>
    </xf>
    <xf numFmtId="176" fontId="8" fillId="2" borderId="4" xfId="0" applyNumberFormat="1" applyFont="1" applyFill="1" applyBorder="1" applyAlignment="1">
      <alignment horizontal="right" wrapText="1"/>
    </xf>
    <xf numFmtId="176" fontId="8" fillId="3" borderId="4" xfId="0" applyNumberFormat="1" applyFont="1" applyFill="1" applyBorder="1" applyAlignment="1">
      <alignment horizontal="right" wrapText="1"/>
    </xf>
    <xf numFmtId="0" fontId="7" fillId="2" borderId="6" xfId="0" applyFont="1" applyFill="1" applyBorder="1" applyAlignment="1">
      <alignment wrapText="1"/>
    </xf>
    <xf numFmtId="176" fontId="8" fillId="2" borderId="0" xfId="0" applyNumberFormat="1" applyFont="1" applyFill="1" applyAlignment="1">
      <alignment wrapText="1"/>
    </xf>
    <xf numFmtId="176" fontId="8" fillId="3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wrapText="1" indent="2"/>
    </xf>
    <xf numFmtId="176" fontId="9" fillId="2" borderId="0" xfId="0" applyNumberFormat="1" applyFont="1" applyFill="1" applyAlignment="1">
      <alignment wrapText="1"/>
    </xf>
    <xf numFmtId="0" fontId="9" fillId="2" borderId="4" xfId="0" applyFont="1" applyFill="1" applyBorder="1" applyAlignment="1">
      <alignment wrapText="1" indent="2"/>
    </xf>
    <xf numFmtId="176" fontId="9" fillId="2" borderId="4" xfId="0" applyNumberFormat="1" applyFont="1" applyFill="1" applyBorder="1" applyAlignment="1">
      <alignment wrapText="1"/>
    </xf>
    <xf numFmtId="176" fontId="9" fillId="3" borderId="4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wrapText="1"/>
    </xf>
    <xf numFmtId="176" fontId="7" fillId="2" borderId="3" xfId="0" applyNumberFormat="1" applyFont="1" applyFill="1" applyBorder="1" applyAlignment="1">
      <alignment horizontal="right" wrapText="1"/>
    </xf>
    <xf numFmtId="176" fontId="7" fillId="3" borderId="3" xfId="0" applyNumberFormat="1" applyFont="1" applyFill="1" applyBorder="1" applyAlignment="1">
      <alignment horizontal="right" wrapText="1"/>
    </xf>
    <xf numFmtId="176" fontId="7" fillId="4" borderId="3" xfId="0" applyNumberFormat="1" applyFont="1" applyFill="1" applyBorder="1" applyAlignment="1">
      <alignment horizontal="right" wrapText="1"/>
    </xf>
    <xf numFmtId="176" fontId="7" fillId="5" borderId="3" xfId="0" applyNumberFormat="1" applyFont="1" applyFill="1" applyBorder="1" applyAlignment="1">
      <alignment horizontal="right" wrapText="1"/>
    </xf>
    <xf numFmtId="0" fontId="7" fillId="2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right" wrapText="1"/>
    </xf>
    <xf numFmtId="0" fontId="7" fillId="3" borderId="9" xfId="0" applyFont="1" applyFill="1" applyBorder="1" applyAlignment="1">
      <alignment horizontal="right" wrapText="1"/>
    </xf>
    <xf numFmtId="0" fontId="7" fillId="4" borderId="9" xfId="0" applyFont="1" applyFill="1" applyBorder="1" applyAlignment="1">
      <alignment horizontal="right" wrapText="1"/>
    </xf>
    <xf numFmtId="0" fontId="7" fillId="5" borderId="9" xfId="0" applyFont="1" applyFill="1" applyBorder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176" fontId="8" fillId="2" borderId="0" xfId="0" applyNumberFormat="1" applyFont="1" applyFill="1" applyAlignment="1">
      <alignment horizontal="right" wrapText="1"/>
    </xf>
    <xf numFmtId="176" fontId="8" fillId="4" borderId="0" xfId="0" applyNumberFormat="1" applyFont="1" applyFill="1" applyAlignment="1">
      <alignment horizontal="right" wrapText="1"/>
    </xf>
    <xf numFmtId="176" fontId="8" fillId="5" borderId="0" xfId="0" applyNumberFormat="1" applyFont="1" applyFill="1" applyAlignment="1">
      <alignment horizontal="right" wrapText="1"/>
    </xf>
    <xf numFmtId="0" fontId="9" fillId="2" borderId="4" xfId="0" applyFont="1" applyFill="1" applyBorder="1" applyAlignment="1">
      <alignment wrapText="1"/>
    </xf>
    <xf numFmtId="180" fontId="9" fillId="2" borderId="4" xfId="0" applyNumberFormat="1" applyFont="1" applyFill="1" applyBorder="1" applyAlignment="1">
      <alignment wrapText="1"/>
    </xf>
    <xf numFmtId="180" fontId="9" fillId="3" borderId="4" xfId="0" applyNumberFormat="1" applyFont="1" applyFill="1" applyBorder="1" applyAlignment="1">
      <alignment wrapText="1"/>
    </xf>
    <xf numFmtId="180" fontId="9" fillId="4" borderId="4" xfId="0" applyNumberFormat="1" applyFont="1" applyFill="1" applyBorder="1" applyAlignment="1">
      <alignment wrapText="1"/>
    </xf>
    <xf numFmtId="180" fontId="9" fillId="5" borderId="4" xfId="0" applyNumberFormat="1" applyFont="1" applyFill="1" applyBorder="1" applyAlignment="1">
      <alignment wrapText="1"/>
    </xf>
    <xf numFmtId="182" fontId="7" fillId="2" borderId="0" xfId="0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3" fillId="0" borderId="0" xfId="0" applyFont="1" applyAlignment="1"/>
    <xf numFmtId="0" fontId="7" fillId="2" borderId="3" xfId="0" applyFont="1" applyFill="1" applyBorder="1" applyAlignment="1">
      <alignment vertical="top" wrapText="1"/>
    </xf>
    <xf numFmtId="176" fontId="7" fillId="3" borderId="3" xfId="0" applyNumberFormat="1" applyFont="1" applyFill="1" applyBorder="1" applyAlignment="1">
      <alignment horizontal="right" vertical="top" wrapText="1"/>
    </xf>
    <xf numFmtId="176" fontId="7" fillId="2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wrapText="1" indent="1"/>
    </xf>
    <xf numFmtId="0" fontId="7" fillId="2" borderId="3" xfId="0" applyFont="1" applyFill="1" applyBorder="1" applyAlignment="1">
      <alignment wrapText="1"/>
    </xf>
    <xf numFmtId="0" fontId="16" fillId="2" borderId="0" xfId="0" applyFont="1" applyFill="1" applyAlignment="1">
      <alignment horizontal="left" wrapText="1"/>
    </xf>
    <xf numFmtId="176" fontId="7" fillId="3" borderId="6" xfId="0" applyNumberFormat="1" applyFont="1" applyFill="1" applyBorder="1" applyAlignment="1">
      <alignment horizontal="right" wrapText="1"/>
    </xf>
    <xf numFmtId="176" fontId="7" fillId="2" borderId="6" xfId="0" applyNumberFormat="1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67" fontId="7" fillId="3" borderId="6" xfId="0" applyNumberFormat="1" applyFont="1" applyFill="1" applyBorder="1" applyAlignment="1">
      <alignment horizontal="right" wrapText="1"/>
    </xf>
    <xf numFmtId="167" fontId="7" fillId="2" borderId="6" xfId="0" applyNumberFormat="1" applyFont="1" applyFill="1" applyBorder="1" applyAlignment="1">
      <alignment horizontal="right" wrapText="1"/>
    </xf>
    <xf numFmtId="167" fontId="7" fillId="3" borderId="1" xfId="0" applyNumberFormat="1" applyFont="1" applyFill="1" applyBorder="1" applyAlignment="1">
      <alignment horizontal="right" wrapText="1"/>
    </xf>
    <xf numFmtId="167" fontId="7" fillId="2" borderId="1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wrapText="1"/>
    </xf>
    <xf numFmtId="164" fontId="7" fillId="3" borderId="3" xfId="0" applyNumberFormat="1" applyFont="1" applyFill="1" applyBorder="1" applyAlignment="1">
      <alignment horizontal="right" wrapText="1"/>
    </xf>
    <xf numFmtId="164" fontId="7" fillId="2" borderId="3" xfId="0" applyNumberFormat="1" applyFont="1" applyFill="1" applyBorder="1" applyAlignment="1">
      <alignment horizontal="right" wrapText="1"/>
    </xf>
    <xf numFmtId="165" fontId="7" fillId="2" borderId="3" xfId="0" applyNumberFormat="1" applyFont="1" applyFill="1" applyBorder="1" applyAlignment="1">
      <alignment horizontal="right" wrapText="1"/>
    </xf>
    <xf numFmtId="0" fontId="7" fillId="2" borderId="4" xfId="0" applyFont="1" applyFill="1" applyBorder="1" applyAlignment="1">
      <alignment wrapText="1"/>
    </xf>
    <xf numFmtId="164" fontId="7" fillId="3" borderId="4" xfId="0" applyNumberFormat="1" applyFont="1" applyFill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wrapText="1"/>
    </xf>
    <xf numFmtId="166" fontId="7" fillId="2" borderId="4" xfId="0" applyNumberFormat="1" applyFont="1" applyFill="1" applyBorder="1" applyAlignment="1">
      <alignment horizontal="right" wrapText="1"/>
    </xf>
    <xf numFmtId="164" fontId="8" fillId="3" borderId="5" xfId="0" applyNumberFormat="1" applyFont="1" applyFill="1" applyBorder="1" applyAlignment="1">
      <alignment horizontal="right" wrapText="1"/>
    </xf>
    <xf numFmtId="164" fontId="8" fillId="2" borderId="5" xfId="0" applyNumberFormat="1" applyFont="1" applyFill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wrapText="1"/>
    </xf>
    <xf numFmtId="165" fontId="8" fillId="2" borderId="5" xfId="0" applyNumberFormat="1" applyFont="1" applyFill="1" applyBorder="1" applyAlignment="1">
      <alignment horizontal="right" wrapText="1"/>
    </xf>
    <xf numFmtId="164" fontId="8" fillId="3" borderId="3" xfId="0" applyNumberFormat="1" applyFont="1" applyFill="1" applyBorder="1" applyAlignment="1">
      <alignment horizontal="right" wrapText="1"/>
    </xf>
    <xf numFmtId="164" fontId="8" fillId="2" borderId="3" xfId="0" applyNumberFormat="1" applyFont="1" applyFill="1" applyBorder="1" applyAlignment="1">
      <alignment horizontal="right" wrapText="1"/>
    </xf>
    <xf numFmtId="165" fontId="8" fillId="2" borderId="3" xfId="0" applyNumberFormat="1" applyFont="1" applyFill="1" applyBorder="1" applyAlignment="1">
      <alignment horizontal="right" wrapText="1"/>
    </xf>
    <xf numFmtId="165" fontId="9" fillId="3" borderId="4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right" wrapText="1"/>
    </xf>
    <xf numFmtId="164" fontId="8" fillId="3" borderId="6" xfId="0" applyNumberFormat="1" applyFont="1" applyFill="1" applyBorder="1" applyAlignment="1">
      <alignment horizontal="right" wrapText="1"/>
    </xf>
    <xf numFmtId="164" fontId="8" fillId="2" borderId="6" xfId="0" applyNumberFormat="1" applyFont="1" applyFill="1" applyBorder="1" applyAlignment="1">
      <alignment horizontal="right" wrapText="1"/>
    </xf>
    <xf numFmtId="166" fontId="8" fillId="2" borderId="6" xfId="0" applyNumberFormat="1" applyFont="1" applyFill="1" applyBorder="1" applyAlignment="1">
      <alignment horizontal="right" wrapText="1"/>
    </xf>
    <xf numFmtId="165" fontId="8" fillId="2" borderId="6" xfId="0" applyNumberFormat="1" applyFont="1" applyFill="1" applyBorder="1" applyAlignment="1">
      <alignment horizontal="right" wrapText="1"/>
    </xf>
    <xf numFmtId="167" fontId="7" fillId="3" borderId="4" xfId="0" applyNumberFormat="1" applyFont="1" applyFill="1" applyBorder="1" applyAlignment="1">
      <alignment horizontal="right" wrapText="1"/>
    </xf>
    <xf numFmtId="167" fontId="7" fillId="2" borderId="4" xfId="0" applyNumberFormat="1" applyFont="1" applyFill="1" applyBorder="1" applyAlignment="1">
      <alignment horizontal="right" wrapText="1"/>
    </xf>
    <xf numFmtId="165" fontId="7" fillId="2" borderId="4" xfId="0" applyNumberFormat="1" applyFont="1" applyFill="1" applyBorder="1" applyAlignment="1">
      <alignment horizontal="right" wrapText="1"/>
    </xf>
    <xf numFmtId="0" fontId="21" fillId="2" borderId="6" xfId="0" applyFont="1" applyFill="1" applyBorder="1" applyAlignment="1">
      <alignment vertical="top" wrapText="1"/>
    </xf>
    <xf numFmtId="0" fontId="21" fillId="2" borderId="6" xfId="0" applyFont="1" applyFill="1" applyBorder="1" applyAlignment="1">
      <alignment wrapText="1"/>
    </xf>
    <xf numFmtId="0" fontId="21" fillId="2" borderId="0" xfId="0" applyFont="1" applyFill="1" applyBorder="1" applyAlignment="1">
      <alignment vertical="top" wrapText="1"/>
    </xf>
    <xf numFmtId="0" fontId="21" fillId="2" borderId="0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168" fontId="7" fillId="2" borderId="3" xfId="0" applyNumberFormat="1" applyFont="1" applyFill="1" applyBorder="1" applyAlignment="1">
      <alignment wrapText="1"/>
    </xf>
    <xf numFmtId="169" fontId="7" fillId="2" borderId="7" xfId="0" applyNumberFormat="1" applyFont="1" applyFill="1" applyBorder="1" applyAlignment="1">
      <alignment horizontal="right" wrapText="1"/>
    </xf>
    <xf numFmtId="170" fontId="7" fillId="2" borderId="7" xfId="0" applyNumberFormat="1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left" wrapText="1"/>
    </xf>
    <xf numFmtId="168" fontId="7" fillId="2" borderId="4" xfId="0" applyNumberFormat="1" applyFont="1" applyFill="1" applyBorder="1" applyAlignment="1">
      <alignment wrapText="1"/>
    </xf>
    <xf numFmtId="170" fontId="7" fillId="2" borderId="8" xfId="0" applyNumberFormat="1" applyFont="1" applyFill="1" applyBorder="1" applyAlignment="1">
      <alignment horizontal="right" wrapText="1"/>
    </xf>
    <xf numFmtId="0" fontId="7" fillId="2" borderId="5" xfId="0" applyFont="1" applyFill="1" applyBorder="1" applyAlignment="1">
      <alignment wrapText="1"/>
    </xf>
    <xf numFmtId="168" fontId="7" fillId="2" borderId="5" xfId="0" applyNumberFormat="1" applyFont="1" applyFill="1" applyBorder="1" applyAlignment="1">
      <alignment wrapText="1"/>
    </xf>
    <xf numFmtId="170" fontId="7" fillId="2" borderId="5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169" fontId="7" fillId="2" borderId="8" xfId="0" applyNumberFormat="1" applyFont="1" applyFill="1" applyBorder="1" applyAlignment="1">
      <alignment horizontal="right" wrapText="1"/>
    </xf>
    <xf numFmtId="169" fontId="7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wrapText="1"/>
    </xf>
    <xf numFmtId="171" fontId="7" fillId="3" borderId="0" xfId="0" applyNumberFormat="1" applyFont="1" applyFill="1" applyAlignment="1">
      <alignment horizontal="right" wrapText="1"/>
    </xf>
    <xf numFmtId="171" fontId="7" fillId="2" borderId="0" xfId="0" applyNumberFormat="1" applyFont="1" applyFill="1" applyAlignment="1">
      <alignment horizontal="right" wrapText="1"/>
    </xf>
    <xf numFmtId="171" fontId="7" fillId="3" borderId="4" xfId="0" applyNumberFormat="1" applyFont="1" applyFill="1" applyBorder="1" applyAlignment="1">
      <alignment horizontal="right" wrapText="1"/>
    </xf>
    <xf numFmtId="171" fontId="7" fillId="2" borderId="4" xfId="0" applyNumberFormat="1" applyFont="1" applyFill="1" applyBorder="1" applyAlignment="1">
      <alignment horizontal="right" wrapText="1"/>
    </xf>
    <xf numFmtId="171" fontId="7" fillId="3" borderId="5" xfId="0" applyNumberFormat="1" applyFont="1" applyFill="1" applyBorder="1" applyAlignment="1">
      <alignment horizontal="right" wrapText="1"/>
    </xf>
    <xf numFmtId="171" fontId="7" fillId="2" borderId="5" xfId="0" applyNumberFormat="1" applyFont="1" applyFill="1" applyBorder="1" applyAlignment="1">
      <alignment horizontal="right" wrapText="1"/>
    </xf>
    <xf numFmtId="172" fontId="8" fillId="2" borderId="4" xfId="0" applyNumberFormat="1" applyFont="1" applyFill="1" applyBorder="1" applyAlignment="1">
      <alignment wrapText="1"/>
    </xf>
    <xf numFmtId="171" fontId="7" fillId="3" borderId="3" xfId="0" applyNumberFormat="1" applyFont="1" applyFill="1" applyBorder="1" applyAlignment="1">
      <alignment horizontal="right" vertical="top" wrapText="1"/>
    </xf>
    <xf numFmtId="171" fontId="7" fillId="2" borderId="3" xfId="0" applyNumberFormat="1" applyFont="1" applyFill="1" applyBorder="1" applyAlignment="1">
      <alignment horizontal="right" vertical="top" wrapText="1"/>
    </xf>
    <xf numFmtId="171" fontId="7" fillId="3" borderId="0" xfId="0" applyNumberFormat="1" applyFont="1" applyFill="1" applyAlignment="1">
      <alignment horizontal="right" vertical="top" wrapText="1"/>
    </xf>
    <xf numFmtId="171" fontId="7" fillId="2" borderId="0" xfId="0" applyNumberFormat="1" applyFont="1" applyFill="1" applyAlignment="1">
      <alignment horizontal="right" vertical="top" wrapText="1"/>
    </xf>
    <xf numFmtId="0" fontId="7" fillId="2" borderId="5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181" fontId="8" fillId="3" borderId="2" xfId="0" applyNumberFormat="1" applyFont="1" applyFill="1" applyBorder="1" applyAlignment="1">
      <alignment horizontal="right" vertical="top" wrapText="1"/>
    </xf>
    <xf numFmtId="181" fontId="8" fillId="2" borderId="2" xfId="0" applyNumberFormat="1" applyFont="1" applyFill="1" applyBorder="1" applyAlignment="1">
      <alignment horizontal="right" vertical="top" wrapText="1"/>
    </xf>
    <xf numFmtId="171" fontId="8" fillId="2" borderId="5" xfId="0" applyNumberFormat="1" applyFont="1" applyFill="1" applyBorder="1" applyAlignment="1">
      <alignment wrapText="1"/>
    </xf>
    <xf numFmtId="168" fontId="7" fillId="3" borderId="3" xfId="0" applyNumberFormat="1" applyFont="1" applyFill="1" applyBorder="1" applyAlignment="1">
      <alignment horizontal="right" wrapText="1"/>
    </xf>
    <xf numFmtId="168" fontId="7" fillId="3" borderId="4" xfId="0" applyNumberFormat="1" applyFont="1" applyFill="1" applyBorder="1" applyAlignment="1">
      <alignment horizontal="right" wrapText="1"/>
    </xf>
    <xf numFmtId="168" fontId="7" fillId="3" borderId="5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21" fillId="2" borderId="6" xfId="0" applyFont="1" applyFill="1" applyBorder="1" applyAlignment="1">
      <alignment horizontal="right" wrapText="1"/>
    </xf>
    <xf numFmtId="0" fontId="21" fillId="2" borderId="0" xfId="0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 wrapText="1"/>
    </xf>
    <xf numFmtId="172" fontId="8" fillId="3" borderId="4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171" fontId="8" fillId="3" borderId="5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right"/>
    </xf>
    <xf numFmtId="174" fontId="7" fillId="3" borderId="3" xfId="0" applyNumberFormat="1" applyFont="1" applyFill="1" applyBorder="1" applyAlignment="1">
      <alignment horizontal="right" wrapText="1"/>
    </xf>
    <xf numFmtId="174" fontId="7" fillId="3" borderId="4" xfId="0" applyNumberFormat="1" applyFont="1" applyFill="1" applyBorder="1" applyAlignment="1">
      <alignment horizontal="right" wrapText="1"/>
    </xf>
    <xf numFmtId="174" fontId="8" fillId="3" borderId="6" xfId="0" applyNumberFormat="1" applyFont="1" applyFill="1" applyBorder="1" applyAlignment="1">
      <alignment horizontal="right" wrapText="1"/>
    </xf>
    <xf numFmtId="174" fontId="7" fillId="3" borderId="0" xfId="0" applyNumberFormat="1" applyFont="1" applyFill="1" applyAlignment="1">
      <alignment horizontal="right" wrapText="1"/>
    </xf>
    <xf numFmtId="175" fontId="7" fillId="3" borderId="0" xfId="0" applyNumberFormat="1" applyFont="1" applyFill="1" applyAlignment="1">
      <alignment horizontal="right" wrapText="1"/>
    </xf>
    <xf numFmtId="175" fontId="7" fillId="3" borderId="4" xfId="0" applyNumberFormat="1" applyFont="1" applyFill="1" applyBorder="1" applyAlignment="1">
      <alignment horizontal="right" wrapText="1"/>
    </xf>
    <xf numFmtId="175" fontId="8" fillId="3" borderId="6" xfId="0" applyNumberFormat="1" applyFont="1" applyFill="1" applyBorder="1" applyAlignment="1">
      <alignment horizontal="right" wrapText="1"/>
    </xf>
    <xf numFmtId="174" fontId="8" fillId="3" borderId="5" xfId="0" applyNumberFormat="1" applyFont="1" applyFill="1" applyBorder="1" applyAlignment="1">
      <alignment horizontal="right" wrapText="1"/>
    </xf>
    <xf numFmtId="174" fontId="7" fillId="2" borderId="3" xfId="0" applyNumberFormat="1" applyFont="1" applyFill="1" applyBorder="1" applyAlignment="1">
      <alignment horizontal="right" wrapText="1"/>
    </xf>
    <xf numFmtId="174" fontId="7" fillId="2" borderId="4" xfId="0" applyNumberFormat="1" applyFont="1" applyFill="1" applyBorder="1" applyAlignment="1">
      <alignment horizontal="right" wrapText="1"/>
    </xf>
    <xf numFmtId="174" fontId="8" fillId="2" borderId="6" xfId="0" applyNumberFormat="1" applyFont="1" applyFill="1" applyBorder="1" applyAlignment="1">
      <alignment horizontal="right" wrapText="1"/>
    </xf>
    <xf numFmtId="174" fontId="7" fillId="2" borderId="0" xfId="0" applyNumberFormat="1" applyFont="1" applyFill="1" applyAlignment="1">
      <alignment horizontal="right" wrapText="1"/>
    </xf>
    <xf numFmtId="175" fontId="7" fillId="2" borderId="4" xfId="0" applyNumberFormat="1" applyFont="1" applyFill="1" applyBorder="1" applyAlignment="1">
      <alignment horizontal="right" wrapText="1"/>
    </xf>
    <xf numFmtId="174" fontId="8" fillId="2" borderId="5" xfId="0" applyNumberFormat="1" applyFont="1" applyFill="1" applyBorder="1" applyAlignment="1">
      <alignment horizontal="right" wrapText="1"/>
    </xf>
    <xf numFmtId="176" fontId="7" fillId="2" borderId="0" xfId="0" applyNumberFormat="1" applyFont="1" applyFill="1" applyAlignment="1">
      <alignment wrapText="1"/>
    </xf>
    <xf numFmtId="43" fontId="7" fillId="2" borderId="0" xfId="2" applyFont="1" applyFill="1" applyAlignment="1">
      <alignment wrapText="1"/>
    </xf>
    <xf numFmtId="184" fontId="7" fillId="2" borderId="0" xfId="2" applyNumberFormat="1" applyFont="1" applyFill="1" applyAlignment="1">
      <alignment wrapText="1"/>
    </xf>
    <xf numFmtId="185" fontId="7" fillId="2" borderId="0" xfId="0" applyNumberFormat="1" applyFont="1" applyFill="1" applyAlignment="1">
      <alignment wrapText="1"/>
    </xf>
    <xf numFmtId="43" fontId="7" fillId="2" borderId="0" xfId="0" applyNumberFormat="1" applyFont="1" applyFill="1" applyAlignment="1">
      <alignment wrapText="1"/>
    </xf>
    <xf numFmtId="0" fontId="8" fillId="2" borderId="1" xfId="0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wrapText="1"/>
    </xf>
    <xf numFmtId="0" fontId="17" fillId="2" borderId="0" xfId="0" applyFont="1" applyFill="1" applyAlignment="1">
      <alignment vertical="top" wrapText="1"/>
    </xf>
    <xf numFmtId="9" fontId="13" fillId="0" borderId="0" xfId="3" applyFont="1"/>
    <xf numFmtId="43" fontId="13" fillId="0" borderId="0" xfId="2" applyFont="1"/>
  </cellXfs>
  <cellStyles count="4">
    <cellStyle name="Comma" xfId="2" builtinId="3"/>
    <cellStyle name="Normal" xfId="0" builtinId="0"/>
    <cellStyle name="Percent" xfId="3" builtinId="5"/>
    <cellStyle name="Press Release Number Million (1 Decimal)" xfId="1" xr:uid="{D29FC0FC-7616-4324-AD8C-F42AD6B5911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104216</xdr:colOff>
      <xdr:row>8</xdr:row>
      <xdr:rowOff>152400</xdr:rowOff>
    </xdr:from>
    <xdr:to>
      <xdr:col>2</xdr:col>
      <xdr:colOff>89714</xdr:colOff>
      <xdr:row>10</xdr:row>
      <xdr:rowOff>316558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4C1921-0612-4F01-80FD-DA071FEBC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616" y="1781175"/>
          <a:ext cx="595098" cy="507058"/>
        </a:xfrm>
        <a:prstGeom prst="rect">
          <a:avLst/>
        </a:prstGeom>
      </xdr:spPr>
    </xdr:pic>
    <xdr:clientData/>
  </xdr:twoCellAnchor>
  <xdr:twoCellAnchor>
    <xdr:from>
      <xdr:col>2</xdr:col>
      <xdr:colOff>134716</xdr:colOff>
      <xdr:row>10</xdr:row>
      <xdr:rowOff>200025</xdr:rowOff>
    </xdr:from>
    <xdr:to>
      <xdr:col>8</xdr:col>
      <xdr:colOff>533400</xdr:colOff>
      <xdr:row>10</xdr:row>
      <xdr:rowOff>200025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96839AF-8898-4DCE-9681-74A6768D45C2}"/>
            </a:ext>
          </a:extLst>
        </xdr:cNvPr>
        <xdr:cNvCxnSpPr/>
      </xdr:nvCxnSpPr>
      <xdr:spPr>
        <a:xfrm flipV="1">
          <a:off x="896716" y="2171700"/>
          <a:ext cx="4084859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112058</xdr:colOff>
      <xdr:row>8</xdr:row>
      <xdr:rowOff>33617</xdr:rowOff>
    </xdr:from>
    <xdr:to>
      <xdr:col>9</xdr:col>
      <xdr:colOff>89647</xdr:colOff>
      <xdr:row>11</xdr:row>
      <xdr:rowOff>35869</xdr:rowOff>
    </xdr:to>
    <xdr:sp macro="" textlink="">
      <xdr:nvSpPr>
        <xdr:cNvPr id="8" name="Title 2">
          <a:extLst>
            <a:ext uri="{FF2B5EF4-FFF2-40B4-BE49-F238E27FC236}">
              <a16:creationId xmlns:a16="http://schemas.microsoft.com/office/drawing/2014/main" id="{20F8C82E-D9A6-4BC0-B15B-75487D6655C2}"/>
            </a:ext>
          </a:extLst>
        </xdr:cNvPr>
        <xdr:cNvSpPr>
          <a:spLocks noGrp="1"/>
        </xdr:cNvSpPr>
      </xdr:nvSpPr>
      <xdr:spPr>
        <a:xfrm>
          <a:off x="874058" y="1636058"/>
          <a:ext cx="4280648" cy="697017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20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Q3</a:t>
          </a:r>
          <a:r>
            <a:rPr lang="en-US" sz="2000" baseline="0">
              <a:solidFill>
                <a:schemeClr val="tx2">
                  <a:lumMod val="50000"/>
                </a:schemeClr>
              </a:solidFill>
              <a:latin typeface="+mn-lt"/>
            </a:rPr>
            <a:t> '19</a:t>
          </a:r>
          <a:endParaRPr lang="en-US" sz="20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 editAs="oneCell">
    <xdr:from>
      <xdr:col>6</xdr:col>
      <xdr:colOff>121584</xdr:colOff>
      <xdr:row>0</xdr:row>
      <xdr:rowOff>103654</xdr:rowOff>
    </xdr:from>
    <xdr:to>
      <xdr:col>9</xdr:col>
      <xdr:colOff>541637</xdr:colOff>
      <xdr:row>2</xdr:row>
      <xdr:rowOff>345878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4A892A-A6B8-49E1-AD06-98E44571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4055" y="103654"/>
          <a:ext cx="2302641" cy="57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92449</xdr:colOff>
      <xdr:row>0</xdr:row>
      <xdr:rowOff>56963</xdr:rowOff>
    </xdr:from>
    <xdr:to>
      <xdr:col>8</xdr:col>
      <xdr:colOff>140466</xdr:colOff>
      <xdr:row>3</xdr:row>
      <xdr:rowOff>59381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A09D6-EA61-43E7-BAA4-F006AEF67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2890" y="56963"/>
          <a:ext cx="2300400" cy="585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324970</xdr:colOff>
      <xdr:row>0</xdr:row>
      <xdr:rowOff>67235</xdr:rowOff>
    </xdr:from>
    <xdr:to>
      <xdr:col>6</xdr:col>
      <xdr:colOff>135963</xdr:colOff>
      <xdr:row>3</xdr:row>
      <xdr:rowOff>66954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506B9F-8553-4805-A407-367B02F8B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99" y="67235"/>
          <a:ext cx="2298699" cy="58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549089</xdr:colOff>
      <xdr:row>0</xdr:row>
      <xdr:rowOff>44823</xdr:rowOff>
    </xdr:from>
    <xdr:to>
      <xdr:col>4</xdr:col>
      <xdr:colOff>274377</xdr:colOff>
      <xdr:row>3</xdr:row>
      <xdr:rowOff>40517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C95E42-B084-48ED-8DD2-A5BB126C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6824" y="44823"/>
          <a:ext cx="2302641" cy="57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389964</xdr:colOff>
      <xdr:row>0</xdr:row>
      <xdr:rowOff>60512</xdr:rowOff>
    </xdr:from>
    <xdr:to>
      <xdr:col>6</xdr:col>
      <xdr:colOff>282780</xdr:colOff>
      <xdr:row>3</xdr:row>
      <xdr:rowOff>46681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AF60E7-0ED2-4EE6-9FF2-47AB95BB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6582" y="60512"/>
          <a:ext cx="2290874" cy="568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54909</xdr:colOff>
      <xdr:row>0</xdr:row>
      <xdr:rowOff>56963</xdr:rowOff>
    </xdr:from>
    <xdr:to>
      <xdr:col>11</xdr:col>
      <xdr:colOff>327815</xdr:colOff>
      <xdr:row>3</xdr:row>
      <xdr:rowOff>46867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AB0BA4-D2E7-4AEA-983D-530CB73AA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8703" y="56963"/>
          <a:ext cx="2287699" cy="5709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432360</xdr:colOff>
      <xdr:row>0</xdr:row>
      <xdr:rowOff>58831</xdr:rowOff>
    </xdr:from>
    <xdr:to>
      <xdr:col>8</xdr:col>
      <xdr:colOff>49324</xdr:colOff>
      <xdr:row>3</xdr:row>
      <xdr:rowOff>1297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E25437-C57F-40AE-8DB2-3D0B050F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9389" y="58831"/>
          <a:ext cx="2283964" cy="5699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445881</xdr:colOff>
      <xdr:row>0</xdr:row>
      <xdr:rowOff>61429</xdr:rowOff>
    </xdr:from>
    <xdr:to>
      <xdr:col>11</xdr:col>
      <xdr:colOff>474215</xdr:colOff>
      <xdr:row>3</xdr:row>
      <xdr:rowOff>2271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D6A51B-8C42-494E-8CD0-D185815F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6142" y="61429"/>
          <a:ext cx="2297769" cy="572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showGridLines="0" showRuler="0" zoomScaleNormal="100" zoomScaleSheetLayoutView="100" workbookViewId="0">
      <selection activeCell="O11" sqref="O11"/>
    </sheetView>
  </sheetViews>
  <sheetFormatPr defaultColWidth="13.7109375" defaultRowHeight="12.75" x14ac:dyDescent="0.2"/>
  <cols>
    <col min="1" max="1" width="2.28515625" customWidth="1"/>
    <col min="2" max="7" width="9.140625" customWidth="1"/>
    <col min="8" max="13" width="9.5703125" customWidth="1"/>
    <col min="14" max="14" width="2.28515625" customWidth="1"/>
    <col min="15" max="17" width="9.5703125" customWidth="1"/>
  </cols>
  <sheetData>
    <row r="1" spans="1:17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9.1" customHeight="1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149999999999999" customHeight="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9.1" customHeight="1" x14ac:dyDescent="0.2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"/>
      <c r="O11" s="1"/>
      <c r="P11" s="1"/>
      <c r="Q11" s="1"/>
    </row>
    <row r="12" spans="1:17" ht="14.1" customHeight="1" x14ac:dyDescent="0.2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"/>
      <c r="O12" s="1"/>
      <c r="P12" s="1"/>
      <c r="Q12" s="1"/>
    </row>
    <row r="13" spans="1:17" ht="14.1" customHeight="1" x14ac:dyDescent="0.2">
      <c r="A13" s="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"/>
      <c r="O13" s="1"/>
      <c r="P13" s="1"/>
      <c r="Q13" s="1"/>
    </row>
    <row r="14" spans="1:17" ht="14.1" customHeight="1" x14ac:dyDescent="0.2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"/>
      <c r="O14" s="1"/>
      <c r="P14" s="1"/>
      <c r="Q14" s="1"/>
    </row>
    <row r="15" spans="1:17" ht="14.1" customHeight="1" x14ac:dyDescent="0.2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"/>
      <c r="O15" s="1"/>
      <c r="P15" s="1"/>
      <c r="Q15" s="1"/>
    </row>
    <row r="16" spans="1:17" ht="14.1" customHeight="1" x14ac:dyDescent="0.2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"/>
      <c r="O16" s="1"/>
      <c r="P16" s="1"/>
      <c r="Q16" s="1"/>
    </row>
    <row r="17" spans="1:17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1"/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>
      <c r="A30" s="1"/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4.1" customHeight="1" x14ac:dyDescent="0.2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4.1" customHeight="1" x14ac:dyDescent="0.2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4.1" customHeight="1" x14ac:dyDescent="0.2">
      <c r="A33" s="1"/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4.1" customHeight="1" x14ac:dyDescent="0.2">
      <c r="A34" s="1"/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4.1" customHeight="1" x14ac:dyDescent="0.2">
      <c r="A35" s="1"/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4.1" customHeight="1" x14ac:dyDescent="0.2">
      <c r="A36" s="1"/>
      <c r="B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4.1" customHeight="1" x14ac:dyDescent="0.2">
      <c r="A37" s="1"/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4.1" customHeight="1" x14ac:dyDescent="0.2">
      <c r="A38" s="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4.1" customHeight="1" x14ac:dyDescent="0.2">
      <c r="A39" s="1"/>
      <c r="B39" s="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4.1" customHeight="1" x14ac:dyDescent="0.2">
      <c r="A40" s="1"/>
      <c r="B40" s="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4.1" customHeight="1" x14ac:dyDescent="0.2">
      <c r="A41" s="1"/>
      <c r="B41" s="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4.1" customHeight="1" x14ac:dyDescent="0.2">
      <c r="A42" s="1"/>
      <c r="B42" s="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4.1" customHeight="1" x14ac:dyDescent="0.2">
      <c r="A43" s="1"/>
      <c r="B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4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4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4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4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0.85" customHeight="1" x14ac:dyDescent="0.3">
      <c r="A48" s="1"/>
      <c r="B48" s="1"/>
      <c r="C48" s="1"/>
      <c r="D48" s="1"/>
      <c r="E48" s="1"/>
      <c r="F48" s="1"/>
      <c r="G48" s="1"/>
      <c r="H48" s="1"/>
      <c r="I48" s="5"/>
      <c r="J48" s="1"/>
      <c r="K48" s="1"/>
      <c r="L48" s="1"/>
      <c r="M48" s="1"/>
      <c r="N48" s="1"/>
      <c r="O48" s="1"/>
      <c r="P48" s="1"/>
      <c r="Q48" s="1"/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"/>
  <sheetViews>
    <sheetView showGridLines="0" showRuler="0" zoomScale="120" zoomScaleNormal="120" zoomScaleSheetLayoutView="85" workbookViewId="0"/>
  </sheetViews>
  <sheetFormatPr defaultColWidth="13.7109375" defaultRowHeight="12.75" x14ac:dyDescent="0.2"/>
  <cols>
    <col min="1" max="1" width="2.42578125" style="117" customWidth="1"/>
    <col min="2" max="2" width="43.42578125" style="117" bestFit="1" customWidth="1"/>
    <col min="3" max="3" width="12.140625" style="253" bestFit="1" customWidth="1"/>
    <col min="4" max="4" width="11.85546875" style="117" bestFit="1" customWidth="1"/>
    <col min="5" max="5" width="10.28515625" style="117" customWidth="1"/>
    <col min="6" max="6" width="7.7109375" style="253" bestFit="1" customWidth="1"/>
    <col min="7" max="7" width="7.7109375" style="117" bestFit="1" customWidth="1"/>
    <col min="8" max="8" width="8" style="117" bestFit="1" customWidth="1"/>
    <col min="9" max="9" width="2.5703125" style="117" customWidth="1"/>
    <col min="10" max="12" width="9.5703125" style="117" customWidth="1"/>
    <col min="13" max="16384" width="13.7109375" style="117"/>
  </cols>
  <sheetData>
    <row r="1" spans="1:12" x14ac:dyDescent="0.2">
      <c r="A1" s="16"/>
      <c r="B1" s="16"/>
      <c r="C1" s="73"/>
      <c r="D1" s="16"/>
      <c r="E1" s="16"/>
      <c r="F1" s="73"/>
      <c r="G1" s="16"/>
      <c r="H1" s="16"/>
      <c r="I1" s="16"/>
      <c r="J1" s="16"/>
      <c r="K1" s="16"/>
      <c r="L1" s="16"/>
    </row>
    <row r="2" spans="1:12" ht="21" x14ac:dyDescent="0.35">
      <c r="A2" s="16"/>
      <c r="B2" s="178" t="s">
        <v>0</v>
      </c>
      <c r="C2" s="73"/>
      <c r="D2" s="16"/>
      <c r="E2" s="16"/>
      <c r="F2" s="73"/>
      <c r="G2" s="16"/>
      <c r="H2" s="16"/>
      <c r="I2" s="16"/>
      <c r="J2" s="16"/>
      <c r="K2" s="16"/>
      <c r="L2" s="16"/>
    </row>
    <row r="3" spans="1:12" x14ac:dyDescent="0.2">
      <c r="A3" s="16"/>
      <c r="B3" s="158" t="s">
        <v>1</v>
      </c>
      <c r="C3" s="73"/>
      <c r="D3" s="16"/>
      <c r="E3" s="16"/>
      <c r="F3" s="73"/>
      <c r="G3" s="16"/>
      <c r="H3" s="16"/>
      <c r="I3" s="16"/>
      <c r="J3" s="16"/>
      <c r="K3" s="16"/>
      <c r="L3" s="16"/>
    </row>
    <row r="4" spans="1:12" x14ac:dyDescent="0.2">
      <c r="A4" s="16"/>
      <c r="B4" s="107"/>
      <c r="C4" s="73"/>
      <c r="D4" s="16"/>
      <c r="E4" s="16"/>
      <c r="F4" s="73"/>
      <c r="G4" s="16"/>
      <c r="H4" s="16"/>
      <c r="I4" s="16"/>
      <c r="J4" s="16"/>
      <c r="K4" s="16"/>
      <c r="L4" s="16"/>
    </row>
    <row r="5" spans="1:12" x14ac:dyDescent="0.2">
      <c r="A5" s="16"/>
      <c r="B5" s="159" t="s">
        <v>0</v>
      </c>
      <c r="C5" s="244"/>
      <c r="D5" s="160"/>
      <c r="E5" s="160"/>
      <c r="F5" s="244"/>
      <c r="G5" s="160"/>
      <c r="H5" s="160"/>
      <c r="I5" s="16"/>
      <c r="J5" s="16"/>
      <c r="K5" s="16"/>
      <c r="L5" s="16"/>
    </row>
    <row r="6" spans="1:12" ht="25.5" x14ac:dyDescent="0.2">
      <c r="A6" s="16"/>
      <c r="B6" s="7" t="s">
        <v>2</v>
      </c>
      <c r="C6" s="9" t="s">
        <v>3</v>
      </c>
      <c r="D6" s="8" t="s">
        <v>4</v>
      </c>
      <c r="E6" s="8" t="s">
        <v>5</v>
      </c>
      <c r="F6" s="9" t="s">
        <v>6</v>
      </c>
      <c r="G6" s="8" t="s">
        <v>7</v>
      </c>
      <c r="H6" s="8" t="s">
        <v>5</v>
      </c>
      <c r="I6" s="16"/>
      <c r="J6" s="16"/>
      <c r="K6" s="16"/>
      <c r="L6" s="16"/>
    </row>
    <row r="7" spans="1:12" x14ac:dyDescent="0.2">
      <c r="A7" s="16"/>
      <c r="B7" s="134" t="s">
        <v>8</v>
      </c>
      <c r="C7" s="179">
        <v>96500000</v>
      </c>
      <c r="D7" s="180">
        <v>93300000</v>
      </c>
      <c r="E7" s="181">
        <v>0.04</v>
      </c>
      <c r="F7" s="179">
        <v>315600000</v>
      </c>
      <c r="G7" s="180">
        <v>265700000</v>
      </c>
      <c r="H7" s="181">
        <v>0.19</v>
      </c>
      <c r="I7" s="16"/>
      <c r="J7" s="16"/>
      <c r="K7" s="16"/>
      <c r="L7" s="16"/>
    </row>
    <row r="8" spans="1:12" x14ac:dyDescent="0.2">
      <c r="A8" s="22"/>
      <c r="B8" s="182" t="s">
        <v>9</v>
      </c>
      <c r="C8" s="183">
        <v>67700000</v>
      </c>
      <c r="D8" s="184">
        <v>83000000</v>
      </c>
      <c r="E8" s="185">
        <v>-0.18</v>
      </c>
      <c r="F8" s="183">
        <v>228800000</v>
      </c>
      <c r="G8" s="184">
        <v>247100000</v>
      </c>
      <c r="H8" s="185">
        <v>-7.0000000000000007E-2</v>
      </c>
      <c r="I8" s="22"/>
      <c r="J8" s="22"/>
      <c r="K8" s="16"/>
      <c r="L8" s="16"/>
    </row>
    <row r="9" spans="1:12" x14ac:dyDescent="0.2">
      <c r="A9" s="16"/>
      <c r="B9" s="77" t="s">
        <v>10</v>
      </c>
      <c r="C9" s="186">
        <v>164200000</v>
      </c>
      <c r="D9" s="187">
        <v>176300000</v>
      </c>
      <c r="E9" s="188">
        <v>-7.0000000000000007E-2</v>
      </c>
      <c r="F9" s="186">
        <v>544500000</v>
      </c>
      <c r="G9" s="187">
        <v>512799999.99999994</v>
      </c>
      <c r="H9" s="189">
        <v>0.06</v>
      </c>
      <c r="I9" s="16"/>
      <c r="J9" s="16"/>
      <c r="K9" s="16"/>
      <c r="L9" s="16"/>
    </row>
    <row r="10" spans="1:12" x14ac:dyDescent="0.2">
      <c r="A10" s="16"/>
      <c r="B10" s="13" t="s">
        <v>11</v>
      </c>
      <c r="C10" s="190">
        <v>127900000</v>
      </c>
      <c r="D10" s="191">
        <v>126100000</v>
      </c>
      <c r="E10" s="192">
        <v>0.01</v>
      </c>
      <c r="F10" s="190">
        <v>391200000</v>
      </c>
      <c r="G10" s="191">
        <v>358000000</v>
      </c>
      <c r="H10" s="192">
        <v>0.09</v>
      </c>
      <c r="I10" s="16"/>
      <c r="J10" s="16"/>
      <c r="K10" s="16"/>
      <c r="L10" s="16"/>
    </row>
    <row r="11" spans="1:12" x14ac:dyDescent="0.2">
      <c r="A11" s="22"/>
      <c r="B11" s="152" t="s">
        <v>12</v>
      </c>
      <c r="C11" s="193">
        <v>0.78</v>
      </c>
      <c r="D11" s="36">
        <v>0.71</v>
      </c>
      <c r="E11" s="194"/>
      <c r="F11" s="193">
        <v>0.72</v>
      </c>
      <c r="G11" s="36">
        <v>0.7</v>
      </c>
      <c r="H11" s="194"/>
      <c r="I11" s="22"/>
      <c r="J11" s="22"/>
      <c r="K11" s="16"/>
      <c r="L11" s="16"/>
    </row>
    <row r="12" spans="1:12" x14ac:dyDescent="0.2">
      <c r="A12" s="16"/>
      <c r="B12" s="30" t="s">
        <v>13</v>
      </c>
      <c r="C12" s="195">
        <v>15900000</v>
      </c>
      <c r="D12" s="196">
        <v>43800000</v>
      </c>
      <c r="E12" s="197">
        <v>-0.64</v>
      </c>
      <c r="F12" s="195">
        <v>65599999.999999993</v>
      </c>
      <c r="G12" s="196">
        <v>114300000</v>
      </c>
      <c r="H12" s="197">
        <v>-0.43</v>
      </c>
      <c r="I12" s="16"/>
      <c r="J12" s="16"/>
      <c r="K12" s="16"/>
      <c r="L12" s="16"/>
    </row>
    <row r="13" spans="1:12" x14ac:dyDescent="0.2">
      <c r="A13" s="22"/>
      <c r="B13" s="152" t="s">
        <v>14</v>
      </c>
      <c r="C13" s="193">
        <v>0.1</v>
      </c>
      <c r="D13" s="36">
        <v>0.25</v>
      </c>
      <c r="E13" s="194"/>
      <c r="F13" s="193">
        <v>0.12</v>
      </c>
      <c r="G13" s="36">
        <v>0.22</v>
      </c>
      <c r="H13" s="194"/>
      <c r="I13" s="22"/>
      <c r="J13" s="22"/>
      <c r="K13" s="16"/>
      <c r="L13" s="16"/>
    </row>
    <row r="14" spans="1:12" x14ac:dyDescent="0.2">
      <c r="A14" s="16"/>
      <c r="B14" s="30" t="s">
        <v>15</v>
      </c>
      <c r="C14" s="195">
        <v>-43400000</v>
      </c>
      <c r="D14" s="196">
        <v>17200000</v>
      </c>
      <c r="E14" s="198"/>
      <c r="F14" s="195">
        <v>701800000</v>
      </c>
      <c r="G14" s="196">
        <v>43300000</v>
      </c>
      <c r="H14" s="198"/>
      <c r="I14" s="16"/>
      <c r="J14" s="16"/>
      <c r="K14" s="16"/>
      <c r="L14" s="16"/>
    </row>
    <row r="15" spans="1:12" x14ac:dyDescent="0.2">
      <c r="A15" s="16"/>
      <c r="B15" s="182" t="s">
        <v>16</v>
      </c>
      <c r="C15" s="199">
        <v>0.33</v>
      </c>
      <c r="D15" s="200">
        <v>0.1</v>
      </c>
      <c r="E15" s="201"/>
      <c r="F15" s="199">
        <v>0.23</v>
      </c>
      <c r="G15" s="200">
        <v>0.22</v>
      </c>
      <c r="H15" s="201"/>
      <c r="I15" s="16"/>
      <c r="J15" s="16"/>
      <c r="K15" s="16"/>
      <c r="L15" s="16"/>
    </row>
    <row r="16" spans="1:12" x14ac:dyDescent="0.2">
      <c r="A16" s="16"/>
      <c r="B16" s="30" t="s">
        <v>17</v>
      </c>
      <c r="C16" s="195">
        <v>22700000</v>
      </c>
      <c r="D16" s="196">
        <v>15200000</v>
      </c>
      <c r="E16" s="198">
        <v>0.5</v>
      </c>
      <c r="F16" s="195">
        <v>18200000</v>
      </c>
      <c r="G16" s="196">
        <v>23700000</v>
      </c>
      <c r="H16" s="197">
        <v>-0.23</v>
      </c>
      <c r="I16" s="16"/>
      <c r="J16" s="16"/>
      <c r="K16" s="16"/>
      <c r="L16" s="16"/>
    </row>
    <row r="17" spans="1:12" x14ac:dyDescent="0.2">
      <c r="A17" s="22"/>
      <c r="B17" s="152" t="s">
        <v>18</v>
      </c>
      <c r="C17" s="193">
        <v>0.14000000000000001</v>
      </c>
      <c r="D17" s="36">
        <v>0.09</v>
      </c>
      <c r="E17" s="194"/>
      <c r="F17" s="193">
        <v>0.03</v>
      </c>
      <c r="G17" s="36">
        <v>0.05</v>
      </c>
      <c r="H17" s="194"/>
      <c r="I17" s="22"/>
      <c r="J17" s="22"/>
      <c r="K17" s="16"/>
      <c r="L17" s="16"/>
    </row>
    <row r="18" spans="1:12" x14ac:dyDescent="0.2">
      <c r="A18" s="16"/>
      <c r="B18" s="202"/>
      <c r="C18" s="245"/>
      <c r="D18" s="203"/>
      <c r="E18" s="203"/>
      <c r="F18" s="245"/>
      <c r="G18" s="203"/>
      <c r="H18" s="203"/>
      <c r="I18" s="16"/>
      <c r="J18" s="16"/>
      <c r="K18" s="16"/>
      <c r="L18" s="16"/>
    </row>
    <row r="19" spans="1:12" x14ac:dyDescent="0.2">
      <c r="A19" s="16"/>
      <c r="B19" s="204"/>
      <c r="C19" s="246"/>
      <c r="D19" s="205"/>
      <c r="E19" s="205"/>
      <c r="F19" s="246"/>
      <c r="G19" s="205"/>
      <c r="H19" s="205"/>
      <c r="I19" s="16"/>
      <c r="J19" s="16"/>
      <c r="K19" s="16"/>
      <c r="L19" s="16"/>
    </row>
    <row r="20" spans="1:12" x14ac:dyDescent="0.2">
      <c r="A20" s="16"/>
      <c r="B20" s="159" t="s">
        <v>8</v>
      </c>
      <c r="C20" s="244"/>
      <c r="D20" s="160"/>
      <c r="E20" s="160"/>
      <c r="F20" s="244"/>
      <c r="G20" s="160"/>
      <c r="H20" s="160"/>
      <c r="I20" s="16"/>
      <c r="J20" s="16"/>
      <c r="K20" s="16"/>
      <c r="L20" s="16"/>
    </row>
    <row r="21" spans="1:12" ht="25.5" x14ac:dyDescent="0.2">
      <c r="A21" s="16"/>
      <c r="B21" s="7" t="s">
        <v>2</v>
      </c>
      <c r="C21" s="9" t="s">
        <v>3</v>
      </c>
      <c r="D21" s="8" t="s">
        <v>4</v>
      </c>
      <c r="E21" s="8" t="s">
        <v>5</v>
      </c>
      <c r="F21" s="9" t="s">
        <v>6</v>
      </c>
      <c r="G21" s="8" t="s">
        <v>7</v>
      </c>
      <c r="H21" s="8" t="s">
        <v>5</v>
      </c>
      <c r="I21" s="16"/>
      <c r="J21" s="16"/>
      <c r="K21" s="16"/>
      <c r="L21" s="16"/>
    </row>
    <row r="22" spans="1:12" x14ac:dyDescent="0.2">
      <c r="A22" s="16"/>
      <c r="B22" s="206" t="s">
        <v>19</v>
      </c>
      <c r="C22" s="241">
        <v>55400000</v>
      </c>
      <c r="D22" s="207">
        <v>59400000</v>
      </c>
      <c r="E22" s="208">
        <v>-7.0000000000000007E-2</v>
      </c>
      <c r="F22" s="241">
        <v>196500000</v>
      </c>
      <c r="G22" s="207">
        <v>171700000</v>
      </c>
      <c r="H22" s="209">
        <v>0.14000000000000001</v>
      </c>
      <c r="I22" s="16"/>
      <c r="J22" s="16"/>
      <c r="K22" s="16"/>
      <c r="L22" s="16"/>
    </row>
    <row r="23" spans="1:12" x14ac:dyDescent="0.2">
      <c r="A23" s="16"/>
      <c r="B23" s="210" t="s">
        <v>20</v>
      </c>
      <c r="C23" s="242">
        <v>41100000</v>
      </c>
      <c r="D23" s="211">
        <v>33900000</v>
      </c>
      <c r="E23" s="212">
        <v>0.21</v>
      </c>
      <c r="F23" s="242">
        <v>119100000</v>
      </c>
      <c r="G23" s="211">
        <v>94000000</v>
      </c>
      <c r="H23" s="212">
        <v>0.27</v>
      </c>
      <c r="I23" s="16"/>
      <c r="J23" s="16"/>
      <c r="K23" s="16"/>
      <c r="L23" s="16"/>
    </row>
    <row r="24" spans="1:12" x14ac:dyDescent="0.2">
      <c r="A24" s="16"/>
      <c r="B24" s="213" t="s">
        <v>21</v>
      </c>
      <c r="C24" s="243">
        <v>96500000</v>
      </c>
      <c r="D24" s="214">
        <v>93300000</v>
      </c>
      <c r="E24" s="215">
        <v>0.04</v>
      </c>
      <c r="F24" s="243">
        <v>315600000</v>
      </c>
      <c r="G24" s="214">
        <v>265700000</v>
      </c>
      <c r="H24" s="215">
        <v>0.19</v>
      </c>
      <c r="I24" s="16"/>
      <c r="J24" s="16"/>
      <c r="K24" s="16"/>
      <c r="L24" s="16"/>
    </row>
    <row r="25" spans="1:12" x14ac:dyDescent="0.2">
      <c r="A25" s="16"/>
      <c r="B25" s="216"/>
      <c r="C25" s="247"/>
      <c r="D25" s="162"/>
      <c r="E25" s="166"/>
      <c r="F25" s="247"/>
      <c r="G25" s="162"/>
      <c r="H25" s="166"/>
      <c r="I25" s="16"/>
      <c r="J25" s="16"/>
      <c r="K25" s="16"/>
      <c r="L25" s="16"/>
    </row>
    <row r="26" spans="1:12" x14ac:dyDescent="0.2">
      <c r="A26" s="16"/>
      <c r="B26" s="217"/>
      <c r="C26" s="248"/>
      <c r="D26" s="10"/>
      <c r="E26" s="16"/>
      <c r="F26" s="248"/>
      <c r="G26" s="10"/>
      <c r="H26" s="16"/>
      <c r="I26" s="16"/>
      <c r="J26" s="16"/>
      <c r="K26" s="16"/>
      <c r="L26" s="16"/>
    </row>
    <row r="27" spans="1:12" x14ac:dyDescent="0.2">
      <c r="A27" s="16"/>
      <c r="B27" s="159" t="s">
        <v>9</v>
      </c>
      <c r="C27" s="244"/>
      <c r="D27" s="160"/>
      <c r="E27" s="160"/>
      <c r="F27" s="244"/>
      <c r="G27" s="160"/>
      <c r="H27" s="160"/>
      <c r="I27" s="16"/>
      <c r="J27" s="16"/>
      <c r="K27" s="16"/>
      <c r="L27" s="16"/>
    </row>
    <row r="28" spans="1:12" ht="25.5" x14ac:dyDescent="0.2">
      <c r="A28" s="16"/>
      <c r="B28" s="7" t="s">
        <v>2</v>
      </c>
      <c r="C28" s="9" t="s">
        <v>3</v>
      </c>
      <c r="D28" s="8" t="s">
        <v>4</v>
      </c>
      <c r="E28" s="8" t="s">
        <v>5</v>
      </c>
      <c r="F28" s="9" t="s">
        <v>6</v>
      </c>
      <c r="G28" s="8" t="s">
        <v>7</v>
      </c>
      <c r="H28" s="8" t="s">
        <v>5</v>
      </c>
      <c r="I28" s="16"/>
      <c r="J28" s="16"/>
      <c r="K28" s="16"/>
      <c r="L28" s="16"/>
    </row>
    <row r="29" spans="1:12" x14ac:dyDescent="0.2">
      <c r="A29" s="16"/>
      <c r="B29" s="134" t="s">
        <v>22</v>
      </c>
      <c r="C29" s="241">
        <v>63300000</v>
      </c>
      <c r="D29" s="207">
        <v>75000000</v>
      </c>
      <c r="E29" s="208">
        <v>-0.16</v>
      </c>
      <c r="F29" s="241">
        <v>199400000</v>
      </c>
      <c r="G29" s="207">
        <v>215900000</v>
      </c>
      <c r="H29" s="208">
        <v>-0.08</v>
      </c>
      <c r="I29" s="16"/>
      <c r="J29" s="16"/>
      <c r="K29" s="16"/>
      <c r="L29" s="16"/>
    </row>
    <row r="30" spans="1:12" x14ac:dyDescent="0.2">
      <c r="A30" s="16"/>
      <c r="B30" s="25" t="s">
        <v>23</v>
      </c>
      <c r="C30" s="242">
        <v>4400000</v>
      </c>
      <c r="D30" s="211">
        <v>8000000</v>
      </c>
      <c r="E30" s="218">
        <v>-0.46</v>
      </c>
      <c r="F30" s="242">
        <v>29500000</v>
      </c>
      <c r="G30" s="211">
        <v>31200000</v>
      </c>
      <c r="H30" s="218">
        <v>-0.06</v>
      </c>
      <c r="I30" s="16"/>
      <c r="J30" s="16"/>
      <c r="K30" s="16"/>
      <c r="L30" s="16"/>
    </row>
    <row r="31" spans="1:12" x14ac:dyDescent="0.2">
      <c r="A31" s="16"/>
      <c r="B31" s="213" t="s">
        <v>24</v>
      </c>
      <c r="C31" s="243">
        <v>67700000</v>
      </c>
      <c r="D31" s="214">
        <v>83000000</v>
      </c>
      <c r="E31" s="219">
        <v>-0.18</v>
      </c>
      <c r="F31" s="243">
        <v>228800000</v>
      </c>
      <c r="G31" s="214">
        <v>247100000</v>
      </c>
      <c r="H31" s="219">
        <v>-7.0000000000000007E-2</v>
      </c>
      <c r="I31" s="16"/>
      <c r="J31" s="16"/>
      <c r="K31" s="16"/>
      <c r="L31" s="16"/>
    </row>
    <row r="32" spans="1:12" x14ac:dyDescent="0.2">
      <c r="A32" s="16"/>
      <c r="B32" s="216"/>
      <c r="C32" s="247"/>
      <c r="D32" s="162"/>
      <c r="E32" s="166"/>
      <c r="F32" s="247"/>
      <c r="G32" s="162"/>
      <c r="H32" s="166"/>
      <c r="I32" s="16"/>
      <c r="J32" s="16"/>
      <c r="K32" s="16"/>
      <c r="L32" s="16"/>
    </row>
    <row r="33" spans="1:12" x14ac:dyDescent="0.2">
      <c r="A33" s="16"/>
      <c r="B33" s="220"/>
      <c r="C33" s="249"/>
      <c r="D33" s="221"/>
      <c r="E33" s="222"/>
      <c r="F33" s="249"/>
      <c r="G33" s="221"/>
      <c r="H33" s="222"/>
      <c r="I33" s="16"/>
      <c r="J33" s="16"/>
      <c r="K33" s="16"/>
      <c r="L33" s="16"/>
    </row>
    <row r="34" spans="1:12" x14ac:dyDescent="0.2">
      <c r="A34" s="16"/>
      <c r="B34" s="159" t="s">
        <v>25</v>
      </c>
      <c r="C34" s="244"/>
      <c r="D34" s="160"/>
      <c r="E34" s="222"/>
      <c r="F34" s="244"/>
      <c r="G34" s="160"/>
      <c r="H34" s="222"/>
      <c r="I34" s="16"/>
      <c r="J34" s="16"/>
      <c r="K34" s="16"/>
      <c r="L34" s="16"/>
    </row>
    <row r="35" spans="1:12" x14ac:dyDescent="0.2">
      <c r="A35" s="16"/>
      <c r="B35" s="7" t="s">
        <v>2</v>
      </c>
      <c r="C35" s="9" t="s">
        <v>3</v>
      </c>
      <c r="D35" s="8" t="s">
        <v>4</v>
      </c>
      <c r="E35" s="8"/>
      <c r="F35" s="9" t="s">
        <v>6</v>
      </c>
      <c r="G35" s="8" t="s">
        <v>7</v>
      </c>
      <c r="H35" s="8"/>
      <c r="I35" s="16"/>
      <c r="J35" s="16"/>
      <c r="K35" s="16"/>
      <c r="L35" s="16"/>
    </row>
    <row r="36" spans="1:12" x14ac:dyDescent="0.2">
      <c r="A36" s="16"/>
      <c r="B36" s="134" t="s">
        <v>26</v>
      </c>
      <c r="C36" s="241">
        <v>-43400000</v>
      </c>
      <c r="D36" s="207">
        <v>4500000</v>
      </c>
      <c r="E36" s="207"/>
      <c r="F36" s="241">
        <v>-124000000</v>
      </c>
      <c r="G36" s="207">
        <v>6300000</v>
      </c>
      <c r="H36" s="207"/>
      <c r="I36" s="16"/>
      <c r="J36" s="16"/>
      <c r="K36" s="16"/>
      <c r="L36" s="16"/>
    </row>
    <row r="37" spans="1:12" x14ac:dyDescent="0.2">
      <c r="A37" s="16"/>
      <c r="B37" s="45" t="s">
        <v>27</v>
      </c>
      <c r="C37" s="223">
        <v>60600000</v>
      </c>
      <c r="D37" s="224">
        <v>13000000</v>
      </c>
      <c r="E37" s="224"/>
      <c r="F37" s="223">
        <v>56500000</v>
      </c>
      <c r="G37" s="224">
        <v>24400000</v>
      </c>
      <c r="H37" s="224"/>
      <c r="I37" s="16"/>
      <c r="J37" s="16"/>
      <c r="K37" s="16"/>
      <c r="L37" s="16"/>
    </row>
    <row r="38" spans="1:12" x14ac:dyDescent="0.2">
      <c r="A38" s="16"/>
      <c r="B38" s="45" t="s">
        <v>28</v>
      </c>
      <c r="C38" s="223">
        <v>51800000</v>
      </c>
      <c r="D38" s="224">
        <v>11600000</v>
      </c>
      <c r="E38" s="224"/>
      <c r="F38" s="223">
        <v>155500000</v>
      </c>
      <c r="G38" s="224">
        <v>34900000</v>
      </c>
      <c r="H38" s="224"/>
      <c r="I38" s="16"/>
      <c r="J38" s="16"/>
      <c r="K38" s="16"/>
      <c r="L38" s="16"/>
    </row>
    <row r="39" spans="1:12" x14ac:dyDescent="0.2">
      <c r="A39" s="16"/>
      <c r="B39" s="25" t="s">
        <v>29</v>
      </c>
      <c r="C39" s="225">
        <v>-24700000</v>
      </c>
      <c r="D39" s="226">
        <v>-5700000</v>
      </c>
      <c r="E39" s="226"/>
      <c r="F39" s="225">
        <v>-45600000</v>
      </c>
      <c r="G39" s="226">
        <v>-13700000</v>
      </c>
      <c r="H39" s="226"/>
      <c r="I39" s="16"/>
      <c r="J39" s="16"/>
      <c r="K39" s="16"/>
      <c r="L39" s="16"/>
    </row>
    <row r="40" spans="1:12" x14ac:dyDescent="0.2">
      <c r="A40" s="16"/>
      <c r="B40" s="213" t="s">
        <v>30</v>
      </c>
      <c r="C40" s="227">
        <v>44300000</v>
      </c>
      <c r="D40" s="228">
        <v>23400000</v>
      </c>
      <c r="E40" s="228"/>
      <c r="F40" s="227">
        <v>42300000</v>
      </c>
      <c r="G40" s="228">
        <v>51900000</v>
      </c>
      <c r="H40" s="228"/>
      <c r="I40" s="16"/>
      <c r="J40" s="16"/>
      <c r="K40" s="16"/>
      <c r="L40" s="16"/>
    </row>
    <row r="41" spans="1:12" x14ac:dyDescent="0.2">
      <c r="A41" s="16"/>
      <c r="B41" s="13"/>
      <c r="C41" s="119"/>
      <c r="D41" s="118"/>
      <c r="E41" s="118"/>
      <c r="F41" s="119"/>
      <c r="G41" s="118"/>
      <c r="H41" s="118"/>
      <c r="I41" s="16"/>
      <c r="J41" s="16"/>
      <c r="K41" s="16"/>
      <c r="L41" s="16"/>
    </row>
    <row r="42" spans="1:12" x14ac:dyDescent="0.2">
      <c r="A42" s="16"/>
      <c r="B42" s="182" t="s">
        <v>31</v>
      </c>
      <c r="C42" s="250">
        <v>0.33</v>
      </c>
      <c r="D42" s="229">
        <v>0.1</v>
      </c>
      <c r="E42" s="229"/>
      <c r="F42" s="250">
        <v>0.23</v>
      </c>
      <c r="G42" s="229">
        <v>0.22</v>
      </c>
      <c r="H42" s="229"/>
      <c r="I42" s="16"/>
      <c r="J42" s="16"/>
      <c r="K42" s="16"/>
      <c r="L42" s="16"/>
    </row>
    <row r="43" spans="1:12" x14ac:dyDescent="0.2">
      <c r="A43" s="16"/>
      <c r="B43" s="126"/>
      <c r="C43" s="41"/>
      <c r="D43" s="126"/>
      <c r="E43" s="222"/>
      <c r="F43" s="41"/>
      <c r="G43" s="126"/>
      <c r="H43" s="222"/>
      <c r="I43" s="16"/>
      <c r="J43" s="16"/>
      <c r="K43" s="16"/>
      <c r="L43" s="16"/>
    </row>
    <row r="44" spans="1:12" x14ac:dyDescent="0.2">
      <c r="A44" s="16"/>
      <c r="B44" s="222"/>
      <c r="C44" s="251"/>
      <c r="D44" s="222"/>
      <c r="E44" s="222"/>
      <c r="F44" s="251"/>
      <c r="G44" s="222"/>
      <c r="H44" s="222"/>
      <c r="I44" s="16"/>
      <c r="J44" s="16"/>
      <c r="K44" s="16"/>
      <c r="L44" s="16"/>
    </row>
    <row r="45" spans="1:12" ht="13.5" thickBot="1" x14ac:dyDescent="0.25">
      <c r="A45" s="16"/>
      <c r="B45" s="273" t="s">
        <v>32</v>
      </c>
      <c r="C45" s="273"/>
      <c r="D45" s="273"/>
      <c r="E45" s="273"/>
      <c r="F45" s="273"/>
      <c r="G45" s="273"/>
      <c r="H45" s="273"/>
      <c r="I45" s="16"/>
      <c r="J45" s="16"/>
      <c r="K45" s="16"/>
      <c r="L45" s="16"/>
    </row>
    <row r="46" spans="1:12" x14ac:dyDescent="0.2">
      <c r="A46" s="16"/>
      <c r="B46" s="7" t="s">
        <v>33</v>
      </c>
      <c r="C46" s="9" t="s">
        <v>3</v>
      </c>
      <c r="D46" s="8" t="s">
        <v>4</v>
      </c>
      <c r="E46" s="8"/>
      <c r="F46" s="9" t="s">
        <v>6</v>
      </c>
      <c r="G46" s="8" t="s">
        <v>7</v>
      </c>
      <c r="H46" s="8"/>
      <c r="I46" s="16"/>
      <c r="J46" s="16"/>
      <c r="K46" s="16"/>
      <c r="L46" s="16"/>
    </row>
    <row r="47" spans="1:12" x14ac:dyDescent="0.2">
      <c r="A47" s="16"/>
      <c r="B47" s="134" t="s">
        <v>34</v>
      </c>
      <c r="C47" s="230">
        <v>32900000</v>
      </c>
      <c r="D47" s="231">
        <v>12400000</v>
      </c>
      <c r="E47" s="231"/>
      <c r="F47" s="230">
        <v>68200000</v>
      </c>
      <c r="G47" s="231">
        <v>48800000</v>
      </c>
      <c r="H47" s="231"/>
      <c r="I47" s="16"/>
      <c r="J47" s="16"/>
      <c r="K47" s="16"/>
      <c r="L47" s="16"/>
    </row>
    <row r="48" spans="1:12" x14ac:dyDescent="0.2">
      <c r="A48" s="16"/>
      <c r="B48" s="45" t="s">
        <v>35</v>
      </c>
      <c r="C48" s="232">
        <v>33299999.999999996</v>
      </c>
      <c r="D48" s="233">
        <v>10400000</v>
      </c>
      <c r="E48" s="233"/>
      <c r="F48" s="232">
        <v>4200000</v>
      </c>
      <c r="G48" s="233">
        <v>-5400000</v>
      </c>
      <c r="H48" s="233"/>
      <c r="I48" s="16"/>
      <c r="J48" s="16"/>
      <c r="K48" s="16"/>
      <c r="L48" s="16"/>
    </row>
    <row r="49" spans="1:12" x14ac:dyDescent="0.2">
      <c r="A49" s="16"/>
      <c r="B49" s="25" t="s">
        <v>9</v>
      </c>
      <c r="C49" s="225">
        <v>-5500000</v>
      </c>
      <c r="D49" s="226">
        <v>-9800000</v>
      </c>
      <c r="E49" s="226"/>
      <c r="F49" s="225">
        <v>-15800000</v>
      </c>
      <c r="G49" s="226">
        <v>-19000000</v>
      </c>
      <c r="H49" s="226"/>
      <c r="I49" s="16"/>
      <c r="J49" s="16"/>
      <c r="K49" s="16"/>
      <c r="L49" s="16"/>
    </row>
    <row r="50" spans="1:12" x14ac:dyDescent="0.2">
      <c r="A50" s="16"/>
      <c r="B50" s="234" t="s">
        <v>36</v>
      </c>
      <c r="C50" s="227">
        <v>60600000</v>
      </c>
      <c r="D50" s="228">
        <v>13000000</v>
      </c>
      <c r="E50" s="228"/>
      <c r="F50" s="227">
        <v>56500000</v>
      </c>
      <c r="G50" s="228">
        <v>24400000</v>
      </c>
      <c r="H50" s="228"/>
      <c r="I50" s="16"/>
      <c r="J50" s="16"/>
      <c r="K50" s="16"/>
      <c r="L50" s="16"/>
    </row>
    <row r="51" spans="1:12" x14ac:dyDescent="0.2">
      <c r="A51" s="16"/>
      <c r="B51" s="216"/>
      <c r="C51" s="235"/>
      <c r="D51" s="235"/>
      <c r="E51" s="222"/>
      <c r="F51" s="235"/>
      <c r="G51" s="235"/>
      <c r="H51" s="222"/>
      <c r="I51" s="16"/>
      <c r="J51" s="16"/>
      <c r="K51" s="16"/>
      <c r="L51" s="16"/>
    </row>
    <row r="52" spans="1:12" x14ac:dyDescent="0.2">
      <c r="A52" s="16"/>
      <c r="B52" s="220"/>
      <c r="C52" s="236"/>
      <c r="D52" s="236"/>
      <c r="E52" s="237"/>
      <c r="F52" s="236"/>
      <c r="G52" s="236"/>
      <c r="H52" s="222"/>
      <c r="I52" s="16"/>
      <c r="J52" s="16"/>
      <c r="K52" s="16"/>
      <c r="L52" s="16"/>
    </row>
    <row r="53" spans="1:12" x14ac:dyDescent="0.2">
      <c r="A53" s="16"/>
      <c r="B53" s="159" t="s">
        <v>37</v>
      </c>
      <c r="C53" s="244"/>
      <c r="D53" s="160"/>
      <c r="F53" s="73"/>
      <c r="G53" s="16"/>
      <c r="H53" s="16"/>
      <c r="I53" s="16"/>
      <c r="J53" s="16"/>
      <c r="K53" s="16"/>
      <c r="L53" s="16"/>
    </row>
    <row r="54" spans="1:12" x14ac:dyDescent="0.2">
      <c r="A54" s="16"/>
      <c r="B54" s="7" t="s">
        <v>33</v>
      </c>
      <c r="C54" s="238">
        <v>43738</v>
      </c>
      <c r="D54" s="239">
        <v>43465</v>
      </c>
      <c r="H54" s="16"/>
      <c r="I54" s="16"/>
      <c r="J54" s="16"/>
      <c r="K54" s="16"/>
      <c r="L54" s="16"/>
    </row>
    <row r="55" spans="1:12" x14ac:dyDescent="0.2">
      <c r="A55" s="16"/>
      <c r="B55" s="166" t="s">
        <v>34</v>
      </c>
      <c r="C55" s="230">
        <v>235500000</v>
      </c>
      <c r="D55" s="231">
        <v>172100000</v>
      </c>
      <c r="H55" s="16"/>
      <c r="I55" s="16"/>
      <c r="J55" s="16"/>
      <c r="K55" s="16"/>
      <c r="L55" s="16"/>
    </row>
    <row r="56" spans="1:12" x14ac:dyDescent="0.2">
      <c r="A56" s="16"/>
      <c r="B56" s="16" t="s">
        <v>35</v>
      </c>
      <c r="C56" s="223">
        <v>37100000</v>
      </c>
      <c r="D56" s="224">
        <v>17400000</v>
      </c>
      <c r="H56" s="16"/>
      <c r="I56" s="16"/>
      <c r="J56" s="16"/>
      <c r="K56" s="16"/>
      <c r="L56" s="16"/>
    </row>
    <row r="57" spans="1:12" x14ac:dyDescent="0.2">
      <c r="A57" s="16"/>
      <c r="B57" s="25" t="s">
        <v>9</v>
      </c>
      <c r="C57" s="225">
        <v>75600000</v>
      </c>
      <c r="D57" s="226">
        <v>91400000</v>
      </c>
      <c r="H57" s="16"/>
      <c r="I57" s="16"/>
      <c r="J57" s="16"/>
      <c r="K57" s="16"/>
      <c r="L57" s="16"/>
    </row>
    <row r="58" spans="1:12" ht="13.5" thickBot="1" x14ac:dyDescent="0.25">
      <c r="A58" s="16"/>
      <c r="B58" s="77" t="s">
        <v>36</v>
      </c>
      <c r="C58" s="252">
        <v>348200000</v>
      </c>
      <c r="D58" s="240">
        <v>280900000</v>
      </c>
      <c r="H58" s="16"/>
      <c r="I58" s="16"/>
      <c r="J58" s="16"/>
      <c r="K58" s="16"/>
      <c r="L58" s="16"/>
    </row>
    <row r="59" spans="1:12" x14ac:dyDescent="0.2">
      <c r="A59" s="16"/>
      <c r="B59" s="166"/>
      <c r="C59" s="83"/>
      <c r="D59" s="166"/>
      <c r="E59" s="16"/>
      <c r="F59" s="73"/>
      <c r="G59" s="16"/>
      <c r="H59" s="16"/>
      <c r="I59" s="16"/>
      <c r="J59" s="16"/>
      <c r="K59" s="16"/>
      <c r="L59" s="16"/>
    </row>
    <row r="60" spans="1:12" x14ac:dyDescent="0.2">
      <c r="A60" s="16"/>
      <c r="B60" s="16"/>
      <c r="C60" s="73"/>
      <c r="D60" s="16"/>
      <c r="E60" s="16"/>
      <c r="F60" s="73"/>
      <c r="G60" s="16"/>
      <c r="H60" s="16"/>
      <c r="I60" s="16"/>
      <c r="J60" s="16"/>
      <c r="K60" s="16"/>
      <c r="L60" s="16"/>
    </row>
    <row r="61" spans="1:12" x14ac:dyDescent="0.2">
      <c r="A61" s="16"/>
      <c r="B61" s="16"/>
      <c r="C61" s="73"/>
      <c r="D61" s="16"/>
      <c r="E61" s="16"/>
      <c r="F61" s="73"/>
      <c r="G61" s="16"/>
      <c r="H61" s="16"/>
      <c r="I61" s="16"/>
      <c r="J61" s="16"/>
      <c r="K61" s="16"/>
      <c r="L61" s="16"/>
    </row>
  </sheetData>
  <mergeCells count="1">
    <mergeCell ref="B45:H45"/>
  </mergeCells>
  <pageMargins left="0.75" right="0.75" top="1" bottom="1" header="0.5" footer="0.5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showGridLines="0" showRuler="0" zoomScale="85" zoomScaleNormal="85" zoomScaleSheetLayoutView="85" workbookViewId="0"/>
  </sheetViews>
  <sheetFormatPr defaultColWidth="13.7109375" defaultRowHeight="12.75" x14ac:dyDescent="0.2"/>
  <cols>
    <col min="1" max="1" width="3.42578125" style="117" customWidth="1"/>
    <col min="2" max="2" width="59.28515625" style="117" bestFit="1" customWidth="1"/>
    <col min="3" max="6" width="12.42578125" style="253" customWidth="1"/>
    <col min="7" max="8" width="2.5703125" style="117" customWidth="1"/>
    <col min="9" max="16384" width="13.7109375" style="117"/>
  </cols>
  <sheetData>
    <row r="1" spans="1:6" x14ac:dyDescent="0.2">
      <c r="A1" s="16"/>
      <c r="B1" s="16"/>
      <c r="C1" s="73"/>
      <c r="D1" s="73"/>
      <c r="E1" s="73"/>
    </row>
    <row r="2" spans="1:6" ht="21" x14ac:dyDescent="0.35">
      <c r="A2" s="16"/>
      <c r="B2" s="274" t="s">
        <v>38</v>
      </c>
      <c r="C2" s="274"/>
      <c r="D2" s="274"/>
      <c r="E2" s="274"/>
      <c r="F2" s="274"/>
    </row>
    <row r="3" spans="1:6" x14ac:dyDescent="0.2">
      <c r="A3" s="16"/>
      <c r="B3" s="158" t="s">
        <v>1</v>
      </c>
      <c r="C3" s="73"/>
      <c r="D3" s="73"/>
      <c r="E3" s="73"/>
    </row>
    <row r="4" spans="1:6" x14ac:dyDescent="0.2">
      <c r="A4" s="16"/>
      <c r="B4" s="159"/>
      <c r="C4" s="244"/>
      <c r="D4" s="244"/>
      <c r="E4" s="244"/>
    </row>
    <row r="5" spans="1:6" ht="25.5" x14ac:dyDescent="0.2">
      <c r="A5" s="10"/>
      <c r="B5" s="7" t="s">
        <v>39</v>
      </c>
      <c r="C5" s="9" t="s">
        <v>40</v>
      </c>
      <c r="D5" s="8" t="s">
        <v>41</v>
      </c>
      <c r="E5" s="9" t="s">
        <v>42</v>
      </c>
      <c r="F5" s="8" t="s">
        <v>43</v>
      </c>
    </row>
    <row r="6" spans="1:6" x14ac:dyDescent="0.2">
      <c r="A6" s="16"/>
      <c r="B6" s="13" t="s">
        <v>10</v>
      </c>
      <c r="C6" s="254">
        <v>164206000</v>
      </c>
      <c r="D6" s="262">
        <v>176330000</v>
      </c>
      <c r="E6" s="254">
        <v>544536000</v>
      </c>
      <c r="F6" s="262">
        <v>512797000</v>
      </c>
    </row>
    <row r="7" spans="1:6" x14ac:dyDescent="0.2">
      <c r="A7" s="16"/>
      <c r="B7" s="25" t="s">
        <v>44</v>
      </c>
      <c r="C7" s="255">
        <v>36277000</v>
      </c>
      <c r="D7" s="263">
        <v>50275000</v>
      </c>
      <c r="E7" s="255">
        <v>153309000</v>
      </c>
      <c r="F7" s="263">
        <v>154832000</v>
      </c>
    </row>
    <row r="8" spans="1:6" x14ac:dyDescent="0.2">
      <c r="A8" s="16"/>
      <c r="B8" s="30" t="s">
        <v>45</v>
      </c>
      <c r="C8" s="256">
        <v>127929000</v>
      </c>
      <c r="D8" s="264">
        <v>126055000</v>
      </c>
      <c r="E8" s="256">
        <v>391227000</v>
      </c>
      <c r="F8" s="264">
        <v>357965000</v>
      </c>
    </row>
    <row r="9" spans="1:6" x14ac:dyDescent="0.2">
      <c r="A9" s="16"/>
      <c r="B9" s="144"/>
      <c r="C9" s="74"/>
      <c r="D9" s="73"/>
      <c r="E9" s="74"/>
      <c r="F9" s="73"/>
    </row>
    <row r="10" spans="1:6" x14ac:dyDescent="0.2">
      <c r="A10" s="16"/>
      <c r="B10" s="45" t="s">
        <v>46</v>
      </c>
      <c r="C10" s="257">
        <v>80272000</v>
      </c>
      <c r="D10" s="265">
        <v>50637000</v>
      </c>
      <c r="E10" s="257">
        <v>231610000</v>
      </c>
      <c r="F10" s="265">
        <v>148951000</v>
      </c>
    </row>
    <row r="11" spans="1:6" x14ac:dyDescent="0.2">
      <c r="A11" s="16"/>
      <c r="B11" s="45" t="s">
        <v>47</v>
      </c>
      <c r="C11" s="257">
        <v>65038000</v>
      </c>
      <c r="D11" s="265">
        <v>27126000</v>
      </c>
      <c r="E11" s="257">
        <v>196073000</v>
      </c>
      <c r="F11" s="265">
        <v>77000000</v>
      </c>
    </row>
    <row r="12" spans="1:6" x14ac:dyDescent="0.2">
      <c r="A12" s="16"/>
      <c r="B12" s="45" t="s">
        <v>48</v>
      </c>
      <c r="C12" s="257">
        <v>7057000</v>
      </c>
      <c r="D12" s="265">
        <v>7570000</v>
      </c>
      <c r="E12" s="257">
        <v>20434000</v>
      </c>
      <c r="F12" s="265">
        <v>20576000</v>
      </c>
    </row>
    <row r="13" spans="1:6" x14ac:dyDescent="0.2">
      <c r="A13" s="16"/>
      <c r="B13" s="45" t="s">
        <v>49</v>
      </c>
      <c r="C13" s="257">
        <v>32647000</v>
      </c>
      <c r="D13" s="265">
        <v>30521000</v>
      </c>
      <c r="E13" s="257">
        <v>96346000</v>
      </c>
      <c r="F13" s="265">
        <v>95787000</v>
      </c>
    </row>
    <row r="14" spans="1:6" x14ac:dyDescent="0.2">
      <c r="A14" s="16"/>
      <c r="B14" s="30" t="s">
        <v>50</v>
      </c>
      <c r="C14" s="256">
        <v>185014000</v>
      </c>
      <c r="D14" s="264">
        <v>115854000</v>
      </c>
      <c r="E14" s="256">
        <v>544463000</v>
      </c>
      <c r="F14" s="264">
        <v>342314000</v>
      </c>
    </row>
    <row r="15" spans="1:6" x14ac:dyDescent="0.2">
      <c r="A15" s="16"/>
      <c r="B15" s="25"/>
      <c r="C15" s="52"/>
      <c r="D15" s="51"/>
      <c r="E15" s="52"/>
      <c r="F15" s="51"/>
    </row>
    <row r="16" spans="1:6" x14ac:dyDescent="0.2">
      <c r="A16" s="16"/>
      <c r="B16" s="30" t="s">
        <v>51</v>
      </c>
      <c r="C16" s="256">
        <v>-57085000</v>
      </c>
      <c r="D16" s="264">
        <v>10201000</v>
      </c>
      <c r="E16" s="256">
        <v>-153236000</v>
      </c>
      <c r="F16" s="264">
        <v>15651000</v>
      </c>
    </row>
    <row r="17" spans="1:6" x14ac:dyDescent="0.2">
      <c r="A17" s="16"/>
      <c r="B17" s="144"/>
      <c r="C17" s="74"/>
      <c r="D17" s="73"/>
      <c r="E17" s="74"/>
      <c r="F17" s="73"/>
    </row>
    <row r="18" spans="1:6" x14ac:dyDescent="0.2">
      <c r="A18" s="16"/>
      <c r="B18" s="25" t="s">
        <v>52</v>
      </c>
      <c r="C18" s="255">
        <v>785000</v>
      </c>
      <c r="D18" s="263">
        <v>149000</v>
      </c>
      <c r="E18" s="255">
        <v>-1082000</v>
      </c>
      <c r="F18" s="263">
        <v>1684000</v>
      </c>
    </row>
    <row r="19" spans="1:6" x14ac:dyDescent="0.2">
      <c r="A19" s="16"/>
      <c r="B19" s="30" t="s">
        <v>53</v>
      </c>
      <c r="C19" s="256">
        <v>-56300000</v>
      </c>
      <c r="D19" s="264">
        <v>10350000</v>
      </c>
      <c r="E19" s="256">
        <v>-154318000</v>
      </c>
      <c r="F19" s="264">
        <v>17338000</v>
      </c>
    </row>
    <row r="20" spans="1:6" x14ac:dyDescent="0.2">
      <c r="A20" s="16"/>
      <c r="B20" s="144"/>
      <c r="C20" s="74"/>
      <c r="D20" s="73"/>
      <c r="E20" s="74"/>
      <c r="F20" s="73"/>
    </row>
    <row r="21" spans="1:6" x14ac:dyDescent="0.2">
      <c r="A21" s="16"/>
      <c r="B21" s="25" t="s">
        <v>54</v>
      </c>
      <c r="C21" s="255">
        <v>12871000</v>
      </c>
      <c r="D21" s="263">
        <v>-5815000</v>
      </c>
      <c r="E21" s="255">
        <v>30310000</v>
      </c>
      <c r="F21" s="263">
        <v>-11017000</v>
      </c>
    </row>
    <row r="22" spans="1:6" x14ac:dyDescent="0.2">
      <c r="A22" s="16"/>
      <c r="B22" s="30" t="s">
        <v>26</v>
      </c>
      <c r="C22" s="256">
        <v>-43429000</v>
      </c>
      <c r="D22" s="264">
        <v>4535000</v>
      </c>
      <c r="E22" s="256">
        <v>-124008000</v>
      </c>
      <c r="F22" s="264">
        <v>6320000</v>
      </c>
    </row>
    <row r="23" spans="1:6" x14ac:dyDescent="0.2">
      <c r="A23" s="16"/>
      <c r="B23" s="107"/>
      <c r="C23" s="146"/>
      <c r="D23" s="145"/>
      <c r="E23" s="146"/>
      <c r="F23" s="145"/>
    </row>
    <row r="24" spans="1:6" x14ac:dyDescent="0.2">
      <c r="A24" s="16"/>
      <c r="B24" s="45" t="s">
        <v>55</v>
      </c>
      <c r="C24" s="258"/>
      <c r="D24" s="265">
        <v>12625000</v>
      </c>
      <c r="E24" s="257">
        <v>18615000</v>
      </c>
      <c r="F24" s="265">
        <v>37015000</v>
      </c>
    </row>
    <row r="25" spans="1:6" x14ac:dyDescent="0.2">
      <c r="A25" s="16"/>
      <c r="B25" s="25" t="s">
        <v>56</v>
      </c>
      <c r="C25" s="259"/>
      <c r="D25" s="266"/>
      <c r="E25" s="255">
        <v>807237000</v>
      </c>
      <c r="F25" s="266"/>
    </row>
    <row r="26" spans="1:6" x14ac:dyDescent="0.2">
      <c r="A26" s="16"/>
      <c r="B26" s="30" t="s">
        <v>57</v>
      </c>
      <c r="C26" s="260"/>
      <c r="D26" s="264">
        <v>12625000</v>
      </c>
      <c r="E26" s="256">
        <v>825852000</v>
      </c>
      <c r="F26" s="264">
        <v>37015000</v>
      </c>
    </row>
    <row r="27" spans="1:6" x14ac:dyDescent="0.2">
      <c r="A27" s="16"/>
      <c r="B27" s="87"/>
      <c r="C27" s="170"/>
      <c r="D27" s="171"/>
      <c r="E27" s="170"/>
      <c r="F27" s="171"/>
    </row>
    <row r="28" spans="1:6" x14ac:dyDescent="0.2">
      <c r="A28" s="16"/>
      <c r="B28" s="77" t="s">
        <v>58</v>
      </c>
      <c r="C28" s="261">
        <v>-43429000</v>
      </c>
      <c r="D28" s="267">
        <v>17160000</v>
      </c>
      <c r="E28" s="261">
        <v>701844000</v>
      </c>
      <c r="F28" s="267">
        <v>43336000</v>
      </c>
    </row>
    <row r="29" spans="1:6" x14ac:dyDescent="0.2">
      <c r="A29" s="16"/>
      <c r="B29" s="134"/>
      <c r="C29" s="84"/>
      <c r="D29" s="83"/>
      <c r="E29" s="84"/>
      <c r="F29" s="83"/>
    </row>
    <row r="30" spans="1:6" x14ac:dyDescent="0.2">
      <c r="A30" s="16"/>
      <c r="B30" s="159" t="s">
        <v>58</v>
      </c>
      <c r="C30" s="172"/>
      <c r="D30" s="173"/>
      <c r="E30" s="172"/>
      <c r="F30" s="173"/>
    </row>
    <row r="31" spans="1:6" x14ac:dyDescent="0.2">
      <c r="A31" s="16"/>
      <c r="B31" s="134" t="s">
        <v>59</v>
      </c>
      <c r="C31" s="84"/>
      <c r="D31" s="83"/>
      <c r="E31" s="84"/>
      <c r="F31" s="83"/>
    </row>
    <row r="32" spans="1:6" x14ac:dyDescent="0.2">
      <c r="A32" s="16"/>
      <c r="B32" s="45" t="s">
        <v>60</v>
      </c>
      <c r="C32" s="257">
        <v>-43429000</v>
      </c>
      <c r="D32" s="265">
        <v>17160000</v>
      </c>
      <c r="E32" s="257">
        <v>701844000</v>
      </c>
      <c r="F32" s="265">
        <v>43433000</v>
      </c>
    </row>
    <row r="33" spans="1:6" x14ac:dyDescent="0.2">
      <c r="A33" s="16"/>
      <c r="B33" s="25" t="s">
        <v>61</v>
      </c>
      <c r="C33" s="259"/>
      <c r="D33" s="266"/>
      <c r="E33" s="259"/>
      <c r="F33" s="263">
        <v>-97000</v>
      </c>
    </row>
    <row r="34" spans="1:6" x14ac:dyDescent="0.2">
      <c r="A34" s="16"/>
      <c r="B34" s="77" t="s">
        <v>58</v>
      </c>
      <c r="C34" s="261">
        <v>-43429000</v>
      </c>
      <c r="D34" s="267">
        <v>17160000</v>
      </c>
      <c r="E34" s="261">
        <v>701844000</v>
      </c>
      <c r="F34" s="267">
        <v>43336000</v>
      </c>
    </row>
    <row r="35" spans="1:6" x14ac:dyDescent="0.2">
      <c r="A35" s="16"/>
      <c r="B35" s="82"/>
      <c r="C35" s="84"/>
      <c r="D35" s="83"/>
      <c r="E35" s="84"/>
      <c r="F35" s="83"/>
    </row>
    <row r="36" spans="1:6" x14ac:dyDescent="0.2">
      <c r="A36" s="16"/>
      <c r="B36" s="87" t="s">
        <v>62</v>
      </c>
      <c r="C36" s="52"/>
      <c r="D36" s="51"/>
      <c r="E36" s="52"/>
      <c r="F36" s="51"/>
    </row>
    <row r="37" spans="1:6" x14ac:dyDescent="0.2">
      <c r="A37" s="16"/>
      <c r="B37" s="91" t="s">
        <v>63</v>
      </c>
      <c r="C37" s="174">
        <v>-0.33</v>
      </c>
      <c r="D37" s="175">
        <v>7.0000000000000007E-2</v>
      </c>
      <c r="E37" s="174">
        <v>3.81</v>
      </c>
      <c r="F37" s="175">
        <v>0.19</v>
      </c>
    </row>
    <row r="38" spans="1:6" x14ac:dyDescent="0.2">
      <c r="A38" s="16"/>
      <c r="B38" s="96" t="s">
        <v>64</v>
      </c>
      <c r="C38" s="176">
        <v>-0.33</v>
      </c>
      <c r="D38" s="177">
        <v>7.0000000000000007E-2</v>
      </c>
      <c r="E38" s="176">
        <v>3.77</v>
      </c>
      <c r="F38" s="177">
        <v>0.19</v>
      </c>
    </row>
    <row r="39" spans="1:6" x14ac:dyDescent="0.2">
      <c r="A39" s="16"/>
      <c r="B39" s="166"/>
      <c r="C39" s="84"/>
      <c r="D39" s="83"/>
      <c r="E39" s="84"/>
      <c r="F39" s="83"/>
    </row>
    <row r="40" spans="1:6" x14ac:dyDescent="0.2">
      <c r="A40" s="16"/>
      <c r="B40" s="87" t="s">
        <v>65</v>
      </c>
      <c r="C40" s="52"/>
      <c r="D40" s="51"/>
      <c r="E40" s="52"/>
      <c r="F40" s="51"/>
    </row>
    <row r="41" spans="1:6" x14ac:dyDescent="0.2">
      <c r="A41" s="16"/>
      <c r="B41" s="91" t="s">
        <v>63</v>
      </c>
      <c r="C41" s="174">
        <v>-0.33</v>
      </c>
      <c r="D41" s="175">
        <v>0.02</v>
      </c>
      <c r="E41" s="174">
        <v>-0.67</v>
      </c>
      <c r="F41" s="175">
        <v>0.03</v>
      </c>
    </row>
    <row r="42" spans="1:6" ht="15.75" thickBot="1" x14ac:dyDescent="0.25">
      <c r="A42" s="16"/>
      <c r="B42" s="96" t="s">
        <v>66</v>
      </c>
      <c r="C42" s="176">
        <v>-0.33</v>
      </c>
      <c r="D42" s="177">
        <v>0.02</v>
      </c>
      <c r="E42" s="176">
        <v>-0.67</v>
      </c>
      <c r="F42" s="177">
        <v>0.03</v>
      </c>
    </row>
    <row r="43" spans="1:6" x14ac:dyDescent="0.2">
      <c r="A43" s="16"/>
      <c r="B43" s="166"/>
      <c r="C43" s="83"/>
      <c r="D43" s="83"/>
      <c r="E43" s="83"/>
      <c r="F43" s="83"/>
    </row>
    <row r="44" spans="1:6" x14ac:dyDescent="0.2">
      <c r="A44" s="16"/>
      <c r="B44" s="275" t="s">
        <v>67</v>
      </c>
      <c r="C44" s="275"/>
      <c r="D44" s="275"/>
      <c r="E44" s="73"/>
    </row>
    <row r="45" spans="1:6" x14ac:dyDescent="0.2">
      <c r="A45" s="16"/>
      <c r="B45" s="275"/>
      <c r="C45" s="275"/>
      <c r="D45" s="275"/>
      <c r="E45" s="73"/>
    </row>
    <row r="46" spans="1:6" x14ac:dyDescent="0.2">
      <c r="A46" s="16"/>
      <c r="B46" s="275"/>
      <c r="C46" s="275"/>
      <c r="D46" s="275"/>
      <c r="E46" s="73"/>
    </row>
    <row r="47" spans="1:6" x14ac:dyDescent="0.2">
      <c r="A47" s="16"/>
      <c r="B47" s="16"/>
      <c r="C47" s="73"/>
      <c r="D47" s="73"/>
      <c r="E47" s="73"/>
    </row>
  </sheetData>
  <mergeCells count="2">
    <mergeCell ref="B2:F2"/>
    <mergeCell ref="B44:D46"/>
  </mergeCells>
  <pageMargins left="0.75" right="0.75" top="1" bottom="1" header="0.5" footer="0.5"/>
  <pageSetup scale="60" orientation="portrait" r:id="rId1"/>
  <rowBreaks count="1" manualBreakCount="1">
    <brk id="4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42578125" style="117" customWidth="1"/>
    <col min="2" max="2" width="57.5703125" style="117" customWidth="1"/>
    <col min="3" max="3" width="18.5703125" style="117" customWidth="1"/>
    <col min="4" max="4" width="20" style="117" customWidth="1"/>
    <col min="5" max="5" width="4.42578125" style="117" customWidth="1"/>
    <col min="6" max="16384" width="13.7109375" style="117"/>
  </cols>
  <sheetData>
    <row r="1" spans="1:5" x14ac:dyDescent="0.2">
      <c r="A1" s="16"/>
      <c r="B1" s="16"/>
      <c r="C1" s="16"/>
      <c r="D1" s="16"/>
      <c r="E1" s="16"/>
    </row>
    <row r="2" spans="1:5" ht="21" x14ac:dyDescent="0.35">
      <c r="A2" s="16"/>
      <c r="B2" s="274" t="s">
        <v>68</v>
      </c>
      <c r="C2" s="274"/>
      <c r="D2" s="274"/>
      <c r="E2" s="16"/>
    </row>
    <row r="3" spans="1:5" x14ac:dyDescent="0.2">
      <c r="A3" s="16"/>
      <c r="B3" s="167" t="s">
        <v>1</v>
      </c>
      <c r="C3" s="16"/>
      <c r="D3" s="16"/>
      <c r="E3" s="16"/>
    </row>
    <row r="4" spans="1:5" x14ac:dyDescent="0.2">
      <c r="A4" s="16"/>
      <c r="B4" s="159"/>
      <c r="C4" s="160"/>
      <c r="D4" s="160"/>
      <c r="E4" s="16"/>
    </row>
    <row r="5" spans="1:5" ht="25.5" x14ac:dyDescent="0.2">
      <c r="A5" s="10"/>
      <c r="B5" s="7" t="s">
        <v>39</v>
      </c>
      <c r="C5" s="9" t="s">
        <v>69</v>
      </c>
      <c r="D5" s="8" t="s">
        <v>70</v>
      </c>
      <c r="E5" s="10"/>
    </row>
    <row r="6" spans="1:5" x14ac:dyDescent="0.2">
      <c r="A6" s="16"/>
      <c r="B6" s="134" t="s">
        <v>71</v>
      </c>
      <c r="C6" s="136">
        <v>192294000</v>
      </c>
      <c r="D6" s="135">
        <v>192294000</v>
      </c>
      <c r="E6" s="16"/>
    </row>
    <row r="7" spans="1:5" x14ac:dyDescent="0.2">
      <c r="A7" s="16"/>
      <c r="B7" s="45" t="s">
        <v>72</v>
      </c>
      <c r="C7" s="47">
        <v>444646000</v>
      </c>
      <c r="D7" s="46">
        <v>634728000</v>
      </c>
      <c r="E7" s="16"/>
    </row>
    <row r="8" spans="1:5" x14ac:dyDescent="0.2">
      <c r="A8" s="16"/>
      <c r="B8" s="45" t="s">
        <v>73</v>
      </c>
      <c r="C8" s="47">
        <v>29325000</v>
      </c>
      <c r="D8" s="46">
        <v>26380000</v>
      </c>
      <c r="E8" s="16"/>
    </row>
    <row r="9" spans="1:5" x14ac:dyDescent="0.2">
      <c r="A9" s="16"/>
      <c r="B9" s="45" t="s">
        <v>74</v>
      </c>
      <c r="C9" s="47">
        <v>32552000</v>
      </c>
      <c r="D9" s="46">
        <v>35393000</v>
      </c>
      <c r="E9" s="16"/>
    </row>
    <row r="10" spans="1:5" x14ac:dyDescent="0.2">
      <c r="A10" s="16"/>
      <c r="B10" s="45" t="s">
        <v>75</v>
      </c>
      <c r="C10" s="47">
        <v>11364000</v>
      </c>
      <c r="D10" s="46">
        <v>10426000</v>
      </c>
      <c r="E10" s="16"/>
    </row>
    <row r="11" spans="1:5" x14ac:dyDescent="0.2">
      <c r="A11" s="16"/>
      <c r="B11" s="45" t="s">
        <v>76</v>
      </c>
      <c r="C11" s="47">
        <v>4285000</v>
      </c>
      <c r="D11" s="46">
        <v>3899000</v>
      </c>
      <c r="E11" s="16"/>
    </row>
    <row r="12" spans="1:5" x14ac:dyDescent="0.2">
      <c r="A12" s="16"/>
      <c r="B12" s="25" t="s">
        <v>77</v>
      </c>
      <c r="C12" s="27">
        <v>5963000</v>
      </c>
      <c r="D12" s="26">
        <v>5296000</v>
      </c>
      <c r="E12" s="16"/>
    </row>
    <row r="13" spans="1:5" x14ac:dyDescent="0.2">
      <c r="A13" s="16"/>
      <c r="B13" s="77" t="s">
        <v>78</v>
      </c>
      <c r="C13" s="79">
        <v>720429000</v>
      </c>
      <c r="D13" s="78">
        <v>908416000</v>
      </c>
      <c r="E13" s="16"/>
    </row>
    <row r="14" spans="1:5" x14ac:dyDescent="0.2">
      <c r="A14" s="16"/>
      <c r="B14" s="82"/>
      <c r="C14" s="84"/>
      <c r="D14" s="83"/>
      <c r="E14" s="16"/>
    </row>
    <row r="15" spans="1:5" x14ac:dyDescent="0.2">
      <c r="A15" s="16"/>
      <c r="B15" s="45" t="s">
        <v>79</v>
      </c>
      <c r="C15" s="47">
        <v>27483000</v>
      </c>
      <c r="D15" s="46">
        <v>26400000</v>
      </c>
      <c r="E15" s="16"/>
    </row>
    <row r="16" spans="1:5" x14ac:dyDescent="0.2">
      <c r="A16" s="16"/>
      <c r="B16" s="45" t="s">
        <v>80</v>
      </c>
      <c r="C16" s="47">
        <v>136755000</v>
      </c>
      <c r="D16" s="46">
        <v>92530000</v>
      </c>
      <c r="E16" s="16"/>
    </row>
    <row r="17" spans="1:5" x14ac:dyDescent="0.2">
      <c r="A17" s="16"/>
      <c r="B17" s="45" t="s">
        <v>81</v>
      </c>
      <c r="C17" s="47">
        <v>33359000</v>
      </c>
      <c r="D17" s="46">
        <v>22512000</v>
      </c>
      <c r="E17" s="16"/>
    </row>
    <row r="18" spans="1:5" x14ac:dyDescent="0.2">
      <c r="A18" s="16"/>
      <c r="B18" s="45" t="s">
        <v>75</v>
      </c>
      <c r="C18" s="47">
        <v>12315000</v>
      </c>
      <c r="D18" s="46">
        <v>14071000</v>
      </c>
      <c r="E18" s="16"/>
    </row>
    <row r="19" spans="1:5" x14ac:dyDescent="0.2">
      <c r="A19" s="16"/>
      <c r="B19" s="45" t="s">
        <v>82</v>
      </c>
      <c r="C19" s="47">
        <v>59435000</v>
      </c>
      <c r="D19" s="46">
        <v>54998000</v>
      </c>
      <c r="E19" s="16"/>
    </row>
    <row r="20" spans="1:5" x14ac:dyDescent="0.2">
      <c r="A20" s="16"/>
      <c r="B20" s="25" t="s">
        <v>83</v>
      </c>
      <c r="C20" s="27">
        <v>392865000</v>
      </c>
      <c r="D20" s="26">
        <v>247675000</v>
      </c>
      <c r="E20" s="16"/>
    </row>
    <row r="21" spans="1:5" x14ac:dyDescent="0.2">
      <c r="A21" s="16"/>
      <c r="B21" s="91"/>
      <c r="C21" s="168">
        <v>662212000</v>
      </c>
      <c r="D21" s="169">
        <v>458186000</v>
      </c>
      <c r="E21" s="16"/>
    </row>
    <row r="22" spans="1:5" x14ac:dyDescent="0.2">
      <c r="A22" s="16"/>
      <c r="B22" s="25" t="s">
        <v>84</v>
      </c>
      <c r="C22" s="27"/>
      <c r="D22" s="26">
        <v>128323000</v>
      </c>
      <c r="E22" s="16"/>
    </row>
    <row r="23" spans="1:5" x14ac:dyDescent="0.2">
      <c r="A23" s="16"/>
      <c r="B23" s="77" t="s">
        <v>85</v>
      </c>
      <c r="C23" s="79">
        <v>662212000</v>
      </c>
      <c r="D23" s="78">
        <v>586509000</v>
      </c>
      <c r="E23" s="16"/>
    </row>
    <row r="24" spans="1:5" x14ac:dyDescent="0.2">
      <c r="A24" s="16"/>
      <c r="B24" s="82"/>
      <c r="C24" s="84"/>
      <c r="D24" s="83"/>
      <c r="E24" s="16"/>
    </row>
    <row r="25" spans="1:5" x14ac:dyDescent="0.2">
      <c r="A25" s="16"/>
      <c r="B25" s="123" t="s">
        <v>86</v>
      </c>
      <c r="C25" s="125">
        <v>1382641000</v>
      </c>
      <c r="D25" s="124">
        <v>1494925000</v>
      </c>
      <c r="E25" s="16"/>
    </row>
    <row r="26" spans="1:5" x14ac:dyDescent="0.2">
      <c r="A26" s="16"/>
      <c r="B26" s="40"/>
      <c r="C26" s="42"/>
      <c r="D26" s="41"/>
      <c r="E26" s="16"/>
    </row>
    <row r="27" spans="1:5" ht="13.5" thickBot="1" x14ac:dyDescent="0.25">
      <c r="A27" s="16"/>
      <c r="B27" s="77" t="s">
        <v>87</v>
      </c>
      <c r="C27" s="79">
        <v>735016000</v>
      </c>
      <c r="D27" s="78">
        <v>774109000</v>
      </c>
      <c r="E27" s="16"/>
    </row>
    <row r="28" spans="1:5" x14ac:dyDescent="0.2">
      <c r="A28" s="16"/>
      <c r="B28" s="82"/>
      <c r="C28" s="84"/>
      <c r="D28" s="83"/>
      <c r="E28" s="16"/>
    </row>
    <row r="29" spans="1:5" x14ac:dyDescent="0.2">
      <c r="A29" s="16"/>
      <c r="B29" s="45" t="s">
        <v>88</v>
      </c>
      <c r="C29" s="47">
        <v>23554000</v>
      </c>
      <c r="D29" s="46">
        <v>25558000</v>
      </c>
      <c r="E29" s="16"/>
    </row>
    <row r="30" spans="1:5" x14ac:dyDescent="0.2">
      <c r="A30" s="16"/>
      <c r="B30" s="45" t="s">
        <v>89</v>
      </c>
      <c r="C30" s="47">
        <v>42764000</v>
      </c>
      <c r="D30" s="46">
        <v>80436000</v>
      </c>
      <c r="E30" s="16"/>
    </row>
    <row r="31" spans="1:5" x14ac:dyDescent="0.2">
      <c r="A31" s="16"/>
      <c r="B31" s="45" t="s">
        <v>90</v>
      </c>
      <c r="C31" s="47">
        <v>34251000</v>
      </c>
      <c r="D31" s="46">
        <v>48220000</v>
      </c>
      <c r="E31" s="16"/>
    </row>
    <row r="32" spans="1:5" x14ac:dyDescent="0.2">
      <c r="A32" s="16"/>
      <c r="B32" s="25" t="s">
        <v>91</v>
      </c>
      <c r="C32" s="27">
        <v>187136000</v>
      </c>
      <c r="D32" s="26">
        <v>155875000</v>
      </c>
      <c r="E32" s="16"/>
    </row>
    <row r="33" spans="1:5" x14ac:dyDescent="0.2">
      <c r="A33" s="16"/>
      <c r="B33" s="77" t="s">
        <v>92</v>
      </c>
      <c r="C33" s="79">
        <v>287705000</v>
      </c>
      <c r="D33" s="78">
        <v>310089000</v>
      </c>
      <c r="E33" s="16"/>
    </row>
    <row r="34" spans="1:5" x14ac:dyDescent="0.2">
      <c r="A34" s="16"/>
      <c r="B34" s="82"/>
      <c r="C34" s="84"/>
      <c r="D34" s="83"/>
      <c r="E34" s="16"/>
    </row>
    <row r="35" spans="1:5" x14ac:dyDescent="0.2">
      <c r="A35" s="16"/>
      <c r="B35" s="45" t="s">
        <v>93</v>
      </c>
      <c r="C35" s="47">
        <v>46651000</v>
      </c>
      <c r="D35" s="46">
        <v>51076000</v>
      </c>
      <c r="E35" s="16"/>
    </row>
    <row r="36" spans="1:5" x14ac:dyDescent="0.2">
      <c r="A36" s="16"/>
      <c r="B36" s="45" t="s">
        <v>88</v>
      </c>
      <c r="C36" s="47">
        <v>11118000</v>
      </c>
      <c r="D36" s="46">
        <v>13172000</v>
      </c>
      <c r="E36" s="16"/>
    </row>
    <row r="37" spans="1:5" x14ac:dyDescent="0.2">
      <c r="A37" s="16"/>
      <c r="B37" s="45" t="s">
        <v>90</v>
      </c>
      <c r="C37" s="47">
        <v>22558000</v>
      </c>
      <c r="D37" s="46">
        <v>26192000</v>
      </c>
      <c r="E37" s="16"/>
    </row>
    <row r="38" spans="1:5" x14ac:dyDescent="0.2">
      <c r="A38" s="16"/>
      <c r="B38" s="45" t="s">
        <v>91</v>
      </c>
      <c r="C38" s="47">
        <v>161094000</v>
      </c>
      <c r="D38" s="46">
        <v>125035000</v>
      </c>
      <c r="E38" s="16"/>
    </row>
    <row r="39" spans="1:5" x14ac:dyDescent="0.2">
      <c r="A39" s="16"/>
      <c r="B39" s="45" t="s">
        <v>94</v>
      </c>
      <c r="C39" s="47">
        <v>37692000</v>
      </c>
      <c r="D39" s="46">
        <v>38665000</v>
      </c>
      <c r="E39" s="16"/>
    </row>
    <row r="40" spans="1:5" x14ac:dyDescent="0.2">
      <c r="A40" s="16"/>
      <c r="B40" s="45" t="s">
        <v>95</v>
      </c>
      <c r="C40" s="47">
        <v>18602000</v>
      </c>
      <c r="D40" s="46">
        <v>17609000</v>
      </c>
      <c r="E40" s="16"/>
    </row>
    <row r="41" spans="1:5" x14ac:dyDescent="0.2">
      <c r="A41" s="16"/>
      <c r="B41" s="25" t="s">
        <v>96</v>
      </c>
      <c r="C41" s="27">
        <v>62205000</v>
      </c>
      <c r="D41" s="26">
        <v>83571000</v>
      </c>
      <c r="E41" s="16"/>
    </row>
    <row r="42" spans="1:5" x14ac:dyDescent="0.2">
      <c r="A42" s="16"/>
      <c r="B42" s="91"/>
      <c r="C42" s="168">
        <v>359920000</v>
      </c>
      <c r="D42" s="169">
        <v>355320000</v>
      </c>
      <c r="E42" s="16"/>
    </row>
    <row r="43" spans="1:5" x14ac:dyDescent="0.2">
      <c r="A43" s="16"/>
      <c r="B43" s="25" t="s">
        <v>97</v>
      </c>
      <c r="C43" s="27"/>
      <c r="D43" s="26">
        <v>55407000</v>
      </c>
      <c r="E43" s="16"/>
    </row>
    <row r="44" spans="1:5" x14ac:dyDescent="0.2">
      <c r="A44" s="16"/>
      <c r="B44" s="77" t="s">
        <v>98</v>
      </c>
      <c r="C44" s="79">
        <v>359920000</v>
      </c>
      <c r="D44" s="78">
        <v>410727000</v>
      </c>
      <c r="E44" s="16"/>
    </row>
    <row r="45" spans="1:5" x14ac:dyDescent="0.2">
      <c r="A45" s="16"/>
      <c r="B45" s="82"/>
      <c r="C45" s="84"/>
      <c r="D45" s="83"/>
      <c r="E45" s="16"/>
    </row>
    <row r="46" spans="1:5" x14ac:dyDescent="0.2">
      <c r="A46" s="16"/>
      <c r="B46" s="123" t="s">
        <v>99</v>
      </c>
      <c r="C46" s="125">
        <v>1382641000</v>
      </c>
      <c r="D46" s="124">
        <v>1494925000</v>
      </c>
      <c r="E46" s="16"/>
    </row>
    <row r="47" spans="1:5" x14ac:dyDescent="0.2">
      <c r="A47" s="16"/>
      <c r="B47" s="126"/>
      <c r="C47" s="126"/>
      <c r="D47" s="126"/>
      <c r="E47" s="16"/>
    </row>
  </sheetData>
  <mergeCells count="1">
    <mergeCell ref="B2:D2"/>
  </mergeCells>
  <pageMargins left="0.75" right="0.75" top="1" bottom="1" header="0.5" footer="0.5"/>
  <pageSetup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showGridLines="0" showRuler="0" topLeftCell="A10" zoomScaleNormal="100" zoomScaleSheetLayoutView="85" workbookViewId="0"/>
  </sheetViews>
  <sheetFormatPr defaultColWidth="13.7109375" defaultRowHeight="12.75" x14ac:dyDescent="0.2"/>
  <cols>
    <col min="1" max="1" width="3.5703125" style="117" customWidth="1"/>
    <col min="2" max="2" width="59.28515625" style="117" customWidth="1"/>
    <col min="3" max="4" width="12" style="117" customWidth="1"/>
    <col min="5" max="5" width="12.140625" style="117" customWidth="1"/>
    <col min="6" max="6" width="12" style="117" customWidth="1"/>
    <col min="7" max="7" width="5.7109375" style="117" customWidth="1"/>
    <col min="8" max="9" width="9.28515625" style="117" customWidth="1"/>
    <col min="10" max="16384" width="13.7109375" style="117"/>
  </cols>
  <sheetData>
    <row r="1" spans="1:9" x14ac:dyDescent="0.2">
      <c r="A1" s="16"/>
      <c r="B1" s="16"/>
      <c r="C1" s="16"/>
      <c r="D1" s="16"/>
      <c r="E1" s="16"/>
      <c r="F1" s="16"/>
      <c r="G1" s="16"/>
      <c r="H1" s="16"/>
      <c r="I1" s="16"/>
    </row>
    <row r="2" spans="1:9" ht="21" x14ac:dyDescent="0.35">
      <c r="A2" s="16"/>
      <c r="B2" s="274" t="s">
        <v>100</v>
      </c>
      <c r="C2" s="274"/>
      <c r="D2" s="274"/>
      <c r="E2" s="274"/>
      <c r="F2" s="274"/>
      <c r="G2" s="16"/>
      <c r="H2" s="16"/>
      <c r="I2" s="16"/>
    </row>
    <row r="3" spans="1:9" x14ac:dyDescent="0.2">
      <c r="A3" s="16"/>
      <c r="B3" s="158" t="s">
        <v>1</v>
      </c>
      <c r="C3" s="16"/>
      <c r="D3" s="16"/>
      <c r="E3" s="16"/>
      <c r="F3" s="16"/>
      <c r="G3" s="16"/>
      <c r="H3" s="16"/>
      <c r="I3" s="16"/>
    </row>
    <row r="4" spans="1:9" x14ac:dyDescent="0.2">
      <c r="A4" s="16"/>
      <c r="B4" s="159"/>
      <c r="C4" s="160"/>
      <c r="D4" s="160"/>
      <c r="E4" s="160"/>
      <c r="F4" s="160"/>
      <c r="G4" s="16"/>
      <c r="H4" s="16"/>
      <c r="I4" s="16"/>
    </row>
    <row r="5" spans="1:9" ht="25.5" x14ac:dyDescent="0.2">
      <c r="A5" s="10"/>
      <c r="B5" s="7" t="s">
        <v>39</v>
      </c>
      <c r="C5" s="9" t="s">
        <v>40</v>
      </c>
      <c r="D5" s="8" t="s">
        <v>41</v>
      </c>
      <c r="E5" s="9" t="s">
        <v>42</v>
      </c>
      <c r="F5" s="8" t="s">
        <v>43</v>
      </c>
      <c r="G5" s="10"/>
      <c r="H5" s="10"/>
      <c r="I5" s="10"/>
    </row>
    <row r="6" spans="1:9" x14ac:dyDescent="0.2">
      <c r="A6" s="10"/>
      <c r="B6" s="162" t="s">
        <v>101</v>
      </c>
      <c r="C6" s="163">
        <v>-57085000</v>
      </c>
      <c r="D6" s="164">
        <v>10201000</v>
      </c>
      <c r="E6" s="163">
        <v>-153236000</v>
      </c>
      <c r="F6" s="164">
        <v>15651000</v>
      </c>
      <c r="G6" s="10"/>
      <c r="H6" s="10"/>
      <c r="I6" s="10"/>
    </row>
    <row r="7" spans="1:9" x14ac:dyDescent="0.2">
      <c r="A7" s="10"/>
      <c r="B7" s="25" t="s">
        <v>102</v>
      </c>
      <c r="C7" s="27"/>
      <c r="D7" s="26">
        <v>13581000</v>
      </c>
      <c r="E7" s="27">
        <v>19016000</v>
      </c>
      <c r="F7" s="26">
        <v>39907000</v>
      </c>
      <c r="G7" s="10"/>
      <c r="H7" s="10"/>
      <c r="I7" s="10"/>
    </row>
    <row r="8" spans="1:9" x14ac:dyDescent="0.2">
      <c r="A8" s="16"/>
      <c r="B8" s="91" t="s">
        <v>103</v>
      </c>
      <c r="C8" s="32">
        <v>-57085000</v>
      </c>
      <c r="D8" s="31">
        <v>23782000</v>
      </c>
      <c r="E8" s="32">
        <v>-134220000</v>
      </c>
      <c r="F8" s="31">
        <v>55558000</v>
      </c>
      <c r="G8" s="10"/>
      <c r="H8" s="10"/>
      <c r="I8" s="10"/>
    </row>
    <row r="9" spans="1:9" x14ac:dyDescent="0.2">
      <c r="A9" s="16"/>
      <c r="B9" s="45" t="s">
        <v>104</v>
      </c>
      <c r="C9" s="47">
        <v>1424000</v>
      </c>
      <c r="D9" s="46">
        <v>523000</v>
      </c>
      <c r="E9" s="47">
        <v>779000</v>
      </c>
      <c r="F9" s="46">
        <v>-1151000</v>
      </c>
      <c r="G9" s="10"/>
      <c r="H9" s="10"/>
      <c r="I9" s="10"/>
    </row>
    <row r="10" spans="1:9" x14ac:dyDescent="0.2">
      <c r="A10" s="16"/>
      <c r="B10" s="45"/>
      <c r="C10" s="74"/>
      <c r="D10" s="73"/>
      <c r="E10" s="74"/>
      <c r="F10" s="73"/>
      <c r="G10" s="10"/>
      <c r="H10" s="10"/>
      <c r="I10" s="10"/>
    </row>
    <row r="11" spans="1:9" x14ac:dyDescent="0.2">
      <c r="A11" s="16"/>
      <c r="B11" s="45" t="s">
        <v>105</v>
      </c>
      <c r="C11" s="47">
        <v>72939000</v>
      </c>
      <c r="D11" s="46">
        <v>38654000</v>
      </c>
      <c r="E11" s="47">
        <v>218852000</v>
      </c>
      <c r="F11" s="46">
        <v>114522000</v>
      </c>
      <c r="G11" s="10"/>
      <c r="H11" s="10"/>
      <c r="I11" s="10"/>
    </row>
    <row r="12" spans="1:9" x14ac:dyDescent="0.2">
      <c r="A12" s="16"/>
      <c r="B12" s="45" t="s">
        <v>106</v>
      </c>
      <c r="C12" s="47">
        <v>-14104000</v>
      </c>
      <c r="D12" s="46">
        <v>1271000</v>
      </c>
      <c r="E12" s="47">
        <v>-17966000</v>
      </c>
      <c r="F12" s="46">
        <v>-7423000</v>
      </c>
      <c r="G12" s="10"/>
      <c r="H12" s="10"/>
      <c r="I12" s="10"/>
    </row>
    <row r="13" spans="1:9" x14ac:dyDescent="0.2">
      <c r="A13" s="165"/>
      <c r="B13" s="45" t="s">
        <v>107</v>
      </c>
      <c r="C13" s="47">
        <v>1496000</v>
      </c>
      <c r="D13" s="46">
        <v>1298000</v>
      </c>
      <c r="E13" s="47">
        <v>3398000</v>
      </c>
      <c r="F13" s="46">
        <v>4242000</v>
      </c>
      <c r="G13" s="10"/>
      <c r="H13" s="10"/>
      <c r="I13" s="10"/>
    </row>
    <row r="14" spans="1:9" x14ac:dyDescent="0.2">
      <c r="A14" s="16"/>
      <c r="B14" s="45" t="s">
        <v>108</v>
      </c>
      <c r="C14" s="74"/>
      <c r="D14" s="73"/>
      <c r="E14" s="74"/>
      <c r="F14" s="73"/>
      <c r="G14" s="10"/>
      <c r="H14" s="10"/>
      <c r="I14" s="10"/>
    </row>
    <row r="15" spans="1:9" x14ac:dyDescent="0.2">
      <c r="A15" s="16"/>
      <c r="B15" s="165" t="s">
        <v>109</v>
      </c>
      <c r="C15" s="47">
        <v>-5134000</v>
      </c>
      <c r="D15" s="46">
        <v>378000</v>
      </c>
      <c r="E15" s="47">
        <v>458000</v>
      </c>
      <c r="F15" s="46">
        <v>5294000</v>
      </c>
      <c r="G15" s="10"/>
      <c r="H15" s="10"/>
      <c r="I15" s="10"/>
    </row>
    <row r="16" spans="1:9" x14ac:dyDescent="0.2">
      <c r="A16" s="16"/>
      <c r="B16" s="165" t="s">
        <v>110</v>
      </c>
      <c r="C16" s="47">
        <v>-18936000</v>
      </c>
      <c r="D16" s="46">
        <v>-15077000</v>
      </c>
      <c r="E16" s="47">
        <v>-53049000</v>
      </c>
      <c r="F16" s="46">
        <v>-32152000</v>
      </c>
      <c r="G16" s="10"/>
      <c r="H16" s="10"/>
      <c r="I16" s="10"/>
    </row>
    <row r="17" spans="1:9" x14ac:dyDescent="0.2">
      <c r="A17" s="16"/>
      <c r="B17" s="50" t="s">
        <v>111</v>
      </c>
      <c r="C17" s="27">
        <v>47501000</v>
      </c>
      <c r="D17" s="26">
        <v>7312000</v>
      </c>
      <c r="E17" s="27">
        <v>35006000</v>
      </c>
      <c r="F17" s="26">
        <v>9878000</v>
      </c>
      <c r="G17" s="10"/>
      <c r="H17" s="10"/>
      <c r="I17" s="10"/>
    </row>
    <row r="18" spans="1:9" x14ac:dyDescent="0.2">
      <c r="A18" s="16"/>
      <c r="B18" s="77" t="s">
        <v>112</v>
      </c>
      <c r="C18" s="79">
        <v>28101000</v>
      </c>
      <c r="D18" s="78">
        <v>58141000</v>
      </c>
      <c r="E18" s="79">
        <v>53258000</v>
      </c>
      <c r="F18" s="78">
        <v>148768000</v>
      </c>
      <c r="G18" s="10"/>
      <c r="H18" s="10"/>
      <c r="I18" s="10"/>
    </row>
    <row r="19" spans="1:9" x14ac:dyDescent="0.2">
      <c r="A19" s="16"/>
      <c r="B19" s="82"/>
      <c r="C19" s="84"/>
      <c r="D19" s="83"/>
      <c r="E19" s="84"/>
      <c r="F19" s="83"/>
      <c r="G19" s="10"/>
      <c r="H19" s="10"/>
      <c r="I19" s="10"/>
    </row>
    <row r="20" spans="1:9" x14ac:dyDescent="0.2">
      <c r="A20" s="16"/>
      <c r="B20" s="45" t="s">
        <v>113</v>
      </c>
      <c r="C20" s="47">
        <v>339000</v>
      </c>
      <c r="D20" s="46">
        <v>187000</v>
      </c>
      <c r="E20" s="47">
        <v>829000</v>
      </c>
      <c r="F20" s="46">
        <v>397000</v>
      </c>
      <c r="G20" s="10"/>
      <c r="H20" s="10"/>
      <c r="I20" s="10"/>
    </row>
    <row r="21" spans="1:9" x14ac:dyDescent="0.2">
      <c r="A21" s="16"/>
      <c r="B21" s="45" t="s">
        <v>114</v>
      </c>
      <c r="C21" s="47">
        <v>-262000</v>
      </c>
      <c r="D21" s="46">
        <v>-506000</v>
      </c>
      <c r="E21" s="47">
        <v>-1902000</v>
      </c>
      <c r="F21" s="46">
        <v>-1076000</v>
      </c>
      <c r="G21" s="10"/>
      <c r="H21" s="10"/>
      <c r="I21" s="10"/>
    </row>
    <row r="22" spans="1:9" x14ac:dyDescent="0.2">
      <c r="A22" s="16"/>
      <c r="B22" s="25" t="s">
        <v>115</v>
      </c>
      <c r="C22" s="27">
        <v>-1062000</v>
      </c>
      <c r="D22" s="26">
        <v>-1407000</v>
      </c>
      <c r="E22" s="27">
        <v>-9765000</v>
      </c>
      <c r="F22" s="26">
        <v>-6389000</v>
      </c>
      <c r="G22" s="10"/>
      <c r="H22" s="10"/>
      <c r="I22" s="10"/>
    </row>
    <row r="23" spans="1:9" x14ac:dyDescent="0.2">
      <c r="A23" s="16"/>
      <c r="B23" s="77" t="s">
        <v>116</v>
      </c>
      <c r="C23" s="79">
        <v>27116000</v>
      </c>
      <c r="D23" s="78">
        <v>56415000</v>
      </c>
      <c r="E23" s="79">
        <v>42420000</v>
      </c>
      <c r="F23" s="78">
        <v>141700000</v>
      </c>
      <c r="G23" s="10"/>
      <c r="H23" s="10"/>
      <c r="I23" s="10"/>
    </row>
    <row r="24" spans="1:9" x14ac:dyDescent="0.2">
      <c r="A24" s="16"/>
      <c r="B24" s="82"/>
      <c r="C24" s="84"/>
      <c r="D24" s="83"/>
      <c r="E24" s="84"/>
      <c r="F24" s="83"/>
      <c r="G24" s="10"/>
      <c r="H24" s="10"/>
      <c r="I24" s="10"/>
    </row>
    <row r="25" spans="1:9" x14ac:dyDescent="0.2">
      <c r="A25" s="16"/>
      <c r="B25" s="45" t="s">
        <v>117</v>
      </c>
      <c r="C25" s="47">
        <v>-1573000</v>
      </c>
      <c r="D25" s="46">
        <v>-22149000</v>
      </c>
      <c r="E25" s="47">
        <v>-9954000</v>
      </c>
      <c r="F25" s="46">
        <v>-59355000</v>
      </c>
      <c r="G25" s="10"/>
      <c r="H25" s="10"/>
      <c r="I25" s="10"/>
    </row>
    <row r="26" spans="1:9" x14ac:dyDescent="0.2">
      <c r="A26" s="16"/>
      <c r="B26" s="45" t="s">
        <v>118</v>
      </c>
      <c r="C26" s="47">
        <v>-2872000</v>
      </c>
      <c r="D26" s="46">
        <v>-5841000</v>
      </c>
      <c r="E26" s="47">
        <v>-10526000</v>
      </c>
      <c r="F26" s="46">
        <v>-15576000</v>
      </c>
      <c r="G26" s="10"/>
      <c r="H26" s="10"/>
      <c r="I26" s="10"/>
    </row>
    <row r="27" spans="1:9" x14ac:dyDescent="0.2">
      <c r="A27" s="16"/>
      <c r="B27" s="45" t="s">
        <v>119</v>
      </c>
      <c r="C27" s="47"/>
      <c r="D27" s="46"/>
      <c r="E27" s="47">
        <v>873439000</v>
      </c>
      <c r="F27" s="46"/>
      <c r="G27" s="10"/>
      <c r="H27" s="10"/>
      <c r="I27" s="10"/>
    </row>
    <row r="28" spans="1:9" x14ac:dyDescent="0.2">
      <c r="A28" s="16"/>
      <c r="B28" s="25" t="s">
        <v>120</v>
      </c>
      <c r="C28" s="27"/>
      <c r="D28" s="26">
        <v>75000</v>
      </c>
      <c r="E28" s="27">
        <v>174000</v>
      </c>
      <c r="F28" s="26">
        <v>150000</v>
      </c>
      <c r="G28" s="10"/>
      <c r="H28" s="10"/>
      <c r="I28" s="10"/>
    </row>
    <row r="29" spans="1:9" x14ac:dyDescent="0.2">
      <c r="A29" s="16"/>
      <c r="B29" s="77" t="s">
        <v>121</v>
      </c>
      <c r="C29" s="79">
        <v>-4445000</v>
      </c>
      <c r="D29" s="78">
        <v>-27915000</v>
      </c>
      <c r="E29" s="79">
        <v>853133000</v>
      </c>
      <c r="F29" s="78">
        <v>-74781000</v>
      </c>
      <c r="G29" s="10"/>
      <c r="H29" s="10"/>
      <c r="I29" s="10"/>
    </row>
    <row r="30" spans="1:9" x14ac:dyDescent="0.2">
      <c r="A30" s="16"/>
      <c r="B30" s="82"/>
      <c r="C30" s="84"/>
      <c r="D30" s="83"/>
      <c r="E30" s="84"/>
      <c r="F30" s="83"/>
      <c r="G30" s="10"/>
      <c r="H30" s="10"/>
      <c r="I30" s="10"/>
    </row>
    <row r="31" spans="1:9" x14ac:dyDescent="0.2">
      <c r="A31" s="16"/>
      <c r="B31" s="45" t="s">
        <v>122</v>
      </c>
      <c r="C31" s="47">
        <v>-4082000</v>
      </c>
      <c r="D31" s="46">
        <v>-4754000</v>
      </c>
      <c r="E31" s="47">
        <v>-11157000</v>
      </c>
      <c r="F31" s="46">
        <v>-12096000</v>
      </c>
      <c r="G31" s="10"/>
      <c r="H31" s="10"/>
      <c r="I31" s="10"/>
    </row>
    <row r="32" spans="1:9" x14ac:dyDescent="0.2">
      <c r="A32" s="16"/>
      <c r="B32" s="45" t="s">
        <v>123</v>
      </c>
      <c r="C32" s="47"/>
      <c r="D32" s="46">
        <v>-1400000</v>
      </c>
      <c r="E32" s="47"/>
      <c r="F32" s="46">
        <v>-1545000</v>
      </c>
      <c r="G32" s="10"/>
      <c r="H32" s="10"/>
      <c r="I32" s="10"/>
    </row>
    <row r="33" spans="1:9" x14ac:dyDescent="0.2">
      <c r="A33" s="16"/>
      <c r="B33" s="45" t="s">
        <v>124</v>
      </c>
      <c r="C33" s="47"/>
      <c r="D33" s="46"/>
      <c r="E33" s="47">
        <v>-750949000</v>
      </c>
      <c r="F33" s="46"/>
      <c r="G33" s="10"/>
      <c r="H33" s="10"/>
      <c r="I33" s="10"/>
    </row>
    <row r="34" spans="1:9" x14ac:dyDescent="0.2">
      <c r="A34" s="16"/>
      <c r="B34" s="45" t="s">
        <v>125</v>
      </c>
      <c r="C34" s="47">
        <v>1851000</v>
      </c>
      <c r="D34" s="46">
        <v>847000</v>
      </c>
      <c r="E34" s="47">
        <v>6752000</v>
      </c>
      <c r="F34" s="46">
        <v>3527000</v>
      </c>
      <c r="G34" s="10"/>
      <c r="H34" s="10"/>
      <c r="I34" s="10"/>
    </row>
    <row r="35" spans="1:9" ht="13.5" thickBot="1" x14ac:dyDescent="0.25">
      <c r="A35" s="16"/>
      <c r="B35" s="77" t="s">
        <v>126</v>
      </c>
      <c r="C35" s="79">
        <v>-2231000</v>
      </c>
      <c r="D35" s="78">
        <v>-5307000</v>
      </c>
      <c r="E35" s="79">
        <v>-755354000</v>
      </c>
      <c r="F35" s="78">
        <v>-10114000</v>
      </c>
      <c r="G35" s="10"/>
      <c r="H35" s="10"/>
      <c r="I35" s="10"/>
    </row>
    <row r="36" spans="1:9" x14ac:dyDescent="0.2">
      <c r="A36" s="16"/>
      <c r="B36" s="82"/>
      <c r="C36" s="84"/>
      <c r="D36" s="83"/>
      <c r="E36" s="84"/>
      <c r="F36" s="83"/>
      <c r="G36" s="10"/>
      <c r="H36" s="10"/>
      <c r="I36" s="10"/>
    </row>
    <row r="37" spans="1:9" x14ac:dyDescent="0.2">
      <c r="A37" s="16"/>
      <c r="B37" s="144" t="s">
        <v>127</v>
      </c>
      <c r="C37" s="128">
        <v>20440000</v>
      </c>
      <c r="D37" s="149">
        <v>23193000</v>
      </c>
      <c r="E37" s="128">
        <v>140199000</v>
      </c>
      <c r="F37" s="149">
        <v>56805000</v>
      </c>
      <c r="G37" s="10"/>
      <c r="H37" s="10"/>
      <c r="I37" s="10"/>
    </row>
    <row r="38" spans="1:9" x14ac:dyDescent="0.2">
      <c r="A38" s="16"/>
      <c r="B38" s="45" t="s">
        <v>128</v>
      </c>
      <c r="C38" s="47">
        <v>372030000</v>
      </c>
      <c r="D38" s="46">
        <v>155292000</v>
      </c>
      <c r="E38" s="47">
        <v>252112000</v>
      </c>
      <c r="F38" s="46">
        <v>120850000</v>
      </c>
      <c r="G38" s="10"/>
      <c r="H38" s="10"/>
      <c r="I38" s="10"/>
    </row>
    <row r="39" spans="1:9" x14ac:dyDescent="0.2">
      <c r="A39" s="16"/>
      <c r="B39" s="25" t="s">
        <v>129</v>
      </c>
      <c r="C39" s="27">
        <v>395000</v>
      </c>
      <c r="D39" s="26">
        <v>37000</v>
      </c>
      <c r="E39" s="27">
        <v>554000</v>
      </c>
      <c r="F39" s="26">
        <v>867000</v>
      </c>
      <c r="G39" s="10"/>
      <c r="H39" s="10"/>
      <c r="I39" s="10"/>
    </row>
    <row r="40" spans="1:9" ht="13.5" thickBot="1" x14ac:dyDescent="0.25">
      <c r="A40" s="16"/>
      <c r="B40" s="77" t="s">
        <v>130</v>
      </c>
      <c r="C40" s="79">
        <v>392865000</v>
      </c>
      <c r="D40" s="78">
        <v>178522000</v>
      </c>
      <c r="E40" s="79">
        <v>392865000</v>
      </c>
      <c r="F40" s="78">
        <v>178522000</v>
      </c>
      <c r="G40" s="10"/>
      <c r="H40" s="10"/>
      <c r="I40" s="10"/>
    </row>
    <row r="41" spans="1:9" x14ac:dyDescent="0.2">
      <c r="A41" s="16"/>
      <c r="B41" s="134"/>
      <c r="C41" s="166"/>
      <c r="D41" s="166"/>
      <c r="E41" s="166"/>
      <c r="F41" s="166"/>
      <c r="G41" s="16"/>
      <c r="H41" s="16"/>
      <c r="I41" s="16"/>
    </row>
    <row r="42" spans="1:9" x14ac:dyDescent="0.2">
      <c r="A42" s="16"/>
      <c r="B42" s="276" t="s">
        <v>131</v>
      </c>
      <c r="C42" s="276"/>
      <c r="D42" s="276"/>
      <c r="E42" s="277"/>
      <c r="F42" s="277"/>
      <c r="G42" s="16"/>
      <c r="H42" s="16"/>
      <c r="I42" s="16"/>
    </row>
    <row r="43" spans="1:9" x14ac:dyDescent="0.2">
      <c r="A43" s="16"/>
      <c r="B43" s="16"/>
      <c r="C43" s="16"/>
      <c r="D43" s="16"/>
      <c r="E43" s="16"/>
      <c r="F43" s="16"/>
      <c r="G43" s="16"/>
      <c r="H43" s="16"/>
      <c r="I43" s="16"/>
    </row>
    <row r="44" spans="1:9" x14ac:dyDescent="0.2">
      <c r="A44" s="16"/>
      <c r="B44" s="16"/>
      <c r="C44" s="16"/>
      <c r="D44" s="16"/>
      <c r="E44" s="16"/>
      <c r="F44" s="16"/>
      <c r="G44" s="16"/>
      <c r="H44" s="16"/>
      <c r="I44" s="16"/>
    </row>
  </sheetData>
  <mergeCells count="3">
    <mergeCell ref="B2:F2"/>
    <mergeCell ref="B42:D42"/>
    <mergeCell ref="E42:F42"/>
  </mergeCells>
  <pageMargins left="0.75" right="0.75" top="1" bottom="1" header="0.5" footer="0.5"/>
  <pageSetup scale="60" orientation="portrait" r:id="rId1"/>
  <rowBreaks count="1" manualBreakCount="1">
    <brk id="43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"/>
  <sheetViews>
    <sheetView showGridLines="0" showRuler="0" zoomScale="115" zoomScaleNormal="115" zoomScaleSheetLayoutView="85" workbookViewId="0"/>
  </sheetViews>
  <sheetFormatPr defaultColWidth="13.7109375" defaultRowHeight="12.75" x14ac:dyDescent="0.2"/>
  <cols>
    <col min="1" max="1" width="2.42578125" style="117" customWidth="1"/>
    <col min="2" max="2" width="52.28515625" style="117" bestFit="1" customWidth="1"/>
    <col min="3" max="3" width="7.42578125" style="117" bestFit="1" customWidth="1"/>
    <col min="4" max="4" width="8.7109375" style="117" bestFit="1" customWidth="1"/>
    <col min="5" max="5" width="8.85546875" style="117" bestFit="1" customWidth="1"/>
    <col min="6" max="6" width="7.7109375" style="117" bestFit="1" customWidth="1"/>
    <col min="7" max="7" width="8.85546875" style="117" bestFit="1" customWidth="1"/>
    <col min="8" max="8" width="10.28515625" style="117" customWidth="1"/>
    <col min="9" max="9" width="1.140625" style="117" customWidth="1"/>
    <col min="10" max="10" width="8.7109375" style="117" bestFit="1" customWidth="1"/>
    <col min="11" max="11" width="1.140625" style="117" customWidth="1"/>
    <col min="12" max="12" width="8" style="117" bestFit="1" customWidth="1"/>
    <col min="13" max="13" width="1.140625" style="117" customWidth="1"/>
    <col min="14" max="14" width="10.85546875" style="117" bestFit="1" customWidth="1"/>
    <col min="15" max="20" width="9.28515625" style="117" customWidth="1"/>
    <col min="21" max="16384" width="13.7109375" style="117"/>
  </cols>
  <sheetData>
    <row r="1" spans="1:20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1" x14ac:dyDescent="0.35">
      <c r="A2" s="16"/>
      <c r="B2" s="274" t="s">
        <v>38</v>
      </c>
      <c r="C2" s="274"/>
      <c r="D2" s="274"/>
      <c r="E2" s="274"/>
      <c r="F2" s="274"/>
      <c r="G2" s="274"/>
      <c r="H2" s="274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x14ac:dyDescent="0.2">
      <c r="A3" s="16"/>
      <c r="B3" s="158" t="s">
        <v>132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3.5" thickBot="1" x14ac:dyDescent="0.25">
      <c r="A4" s="16"/>
      <c r="B4" s="159"/>
      <c r="C4" s="160"/>
      <c r="D4" s="160"/>
      <c r="E4" s="160"/>
      <c r="F4" s="160"/>
      <c r="G4" s="160"/>
      <c r="H4" s="160"/>
      <c r="I4" s="16"/>
      <c r="J4" s="160"/>
      <c r="K4" s="16"/>
      <c r="L4" s="160"/>
      <c r="M4" s="16"/>
      <c r="N4" s="16"/>
      <c r="O4" s="16"/>
      <c r="P4" s="16"/>
      <c r="Q4" s="16"/>
      <c r="R4" s="16"/>
      <c r="S4" s="16"/>
      <c r="T4" s="16"/>
    </row>
    <row r="5" spans="1:20" ht="13.5" thickBot="1" x14ac:dyDescent="0.25">
      <c r="A5" s="16"/>
      <c r="B5" s="7" t="s">
        <v>39</v>
      </c>
      <c r="C5" s="8" t="s">
        <v>133</v>
      </c>
      <c r="D5" s="8" t="s">
        <v>4</v>
      </c>
      <c r="E5" s="8" t="s">
        <v>134</v>
      </c>
      <c r="F5" s="8" t="s">
        <v>135</v>
      </c>
      <c r="G5" s="8" t="s">
        <v>136</v>
      </c>
      <c r="H5" s="9" t="s">
        <v>3</v>
      </c>
      <c r="I5" s="10"/>
      <c r="J5" s="11" t="s">
        <v>6</v>
      </c>
      <c r="K5" s="10"/>
      <c r="L5" s="12" t="s">
        <v>7</v>
      </c>
      <c r="M5" s="10"/>
      <c r="N5" s="10"/>
      <c r="O5" s="10"/>
      <c r="P5" s="10"/>
      <c r="Q5" s="10"/>
      <c r="R5" s="10"/>
      <c r="S5" s="10"/>
      <c r="T5" s="10"/>
    </row>
    <row r="6" spans="1:20" x14ac:dyDescent="0.2">
      <c r="A6" s="16"/>
      <c r="B6" s="13" t="s">
        <v>137</v>
      </c>
      <c r="C6" s="14">
        <v>187524000</v>
      </c>
      <c r="D6" s="14">
        <v>176330000</v>
      </c>
      <c r="E6" s="14">
        <v>173999000</v>
      </c>
      <c r="F6" s="14">
        <v>169527000</v>
      </c>
      <c r="G6" s="14">
        <v>210803000</v>
      </c>
      <c r="H6" s="15">
        <v>164206000</v>
      </c>
      <c r="I6" s="16"/>
      <c r="J6" s="17">
        <v>544536000</v>
      </c>
      <c r="K6" s="16"/>
      <c r="L6" s="18">
        <v>512797000</v>
      </c>
      <c r="M6" s="16"/>
      <c r="N6" s="269"/>
      <c r="O6" s="157"/>
      <c r="P6" s="16"/>
      <c r="Q6" s="16"/>
      <c r="R6" s="16"/>
      <c r="S6" s="16"/>
      <c r="T6" s="16"/>
    </row>
    <row r="7" spans="1:20" x14ac:dyDescent="0.2">
      <c r="A7" s="16"/>
      <c r="B7" s="19" t="s">
        <v>34</v>
      </c>
      <c r="C7" s="20">
        <v>62574000</v>
      </c>
      <c r="D7" s="20">
        <v>59365000</v>
      </c>
      <c r="E7" s="20">
        <v>73397000</v>
      </c>
      <c r="F7" s="20">
        <v>65126000</v>
      </c>
      <c r="G7" s="20">
        <v>75944000</v>
      </c>
      <c r="H7" s="21">
        <v>55404000</v>
      </c>
      <c r="I7" s="22"/>
      <c r="J7" s="23">
        <v>196474000</v>
      </c>
      <c r="K7" s="22"/>
      <c r="L7" s="24">
        <v>171649000</v>
      </c>
      <c r="M7" s="22"/>
      <c r="N7" s="269"/>
      <c r="O7" s="16"/>
      <c r="P7" s="16"/>
      <c r="Q7" s="16"/>
      <c r="R7" s="16"/>
      <c r="S7" s="16"/>
      <c r="T7" s="16"/>
    </row>
    <row r="8" spans="1:20" x14ac:dyDescent="0.2">
      <c r="A8" s="16"/>
      <c r="B8" s="19" t="s">
        <v>35</v>
      </c>
      <c r="C8" s="20">
        <v>30036000</v>
      </c>
      <c r="D8" s="20">
        <v>33906000</v>
      </c>
      <c r="E8" s="20">
        <v>33225000</v>
      </c>
      <c r="F8" s="20">
        <v>37833000</v>
      </c>
      <c r="G8" s="20">
        <v>40156000</v>
      </c>
      <c r="H8" s="21">
        <v>41141000</v>
      </c>
      <c r="I8" s="22"/>
      <c r="J8" s="23">
        <v>119130000</v>
      </c>
      <c r="K8" s="22"/>
      <c r="L8" s="24">
        <v>94001000</v>
      </c>
      <c r="M8" s="22"/>
      <c r="N8" s="269"/>
      <c r="O8" s="16"/>
      <c r="P8" s="16"/>
      <c r="Q8" s="16"/>
      <c r="R8" s="16"/>
      <c r="S8" s="16"/>
      <c r="T8" s="16"/>
    </row>
    <row r="9" spans="1:20" x14ac:dyDescent="0.2">
      <c r="A9" s="16"/>
      <c r="B9" s="19" t="s">
        <v>9</v>
      </c>
      <c r="C9" s="20">
        <v>94914000</v>
      </c>
      <c r="D9" s="20">
        <v>83059000</v>
      </c>
      <c r="E9" s="20">
        <v>67377000</v>
      </c>
      <c r="F9" s="20">
        <v>66568000</v>
      </c>
      <c r="G9" s="20">
        <v>94703000</v>
      </c>
      <c r="H9" s="21">
        <v>67661000</v>
      </c>
      <c r="I9" s="22"/>
      <c r="J9" s="23">
        <v>228932000</v>
      </c>
      <c r="K9" s="22"/>
      <c r="L9" s="24">
        <v>247147000</v>
      </c>
      <c r="M9" s="22"/>
      <c r="N9" s="269"/>
      <c r="O9" s="16"/>
      <c r="P9" s="16"/>
      <c r="Q9" s="16"/>
      <c r="R9" s="16"/>
      <c r="S9" s="16"/>
      <c r="T9" s="16"/>
    </row>
    <row r="10" spans="1:20" x14ac:dyDescent="0.2">
      <c r="A10" s="16"/>
      <c r="B10" s="25" t="s">
        <v>44</v>
      </c>
      <c r="C10" s="26">
        <v>56237000</v>
      </c>
      <c r="D10" s="26">
        <v>50275000</v>
      </c>
      <c r="E10" s="26">
        <v>56638000</v>
      </c>
      <c r="F10" s="26">
        <v>48273000</v>
      </c>
      <c r="G10" s="26">
        <v>68759000</v>
      </c>
      <c r="H10" s="27">
        <v>36277000</v>
      </c>
      <c r="I10" s="16"/>
      <c r="J10" s="28">
        <v>153309000</v>
      </c>
      <c r="K10" s="16"/>
      <c r="L10" s="29">
        <v>154832000</v>
      </c>
      <c r="M10" s="16"/>
      <c r="N10" s="269"/>
      <c r="O10" s="16"/>
      <c r="P10" s="16"/>
      <c r="Q10" s="16"/>
      <c r="R10" s="16"/>
      <c r="S10" s="16"/>
      <c r="T10" s="16"/>
    </row>
    <row r="11" spans="1:20" x14ac:dyDescent="0.2">
      <c r="A11" s="16"/>
      <c r="B11" s="30" t="s">
        <v>138</v>
      </c>
      <c r="C11" s="31">
        <v>131287000</v>
      </c>
      <c r="D11" s="31">
        <v>126055000</v>
      </c>
      <c r="E11" s="31">
        <v>117361000</v>
      </c>
      <c r="F11" s="31">
        <v>121254000</v>
      </c>
      <c r="G11" s="31">
        <v>142044000</v>
      </c>
      <c r="H11" s="32">
        <v>127929000</v>
      </c>
      <c r="I11" s="16"/>
      <c r="J11" s="33">
        <v>391227000</v>
      </c>
      <c r="K11" s="16"/>
      <c r="L11" s="34">
        <v>357965000</v>
      </c>
      <c r="M11" s="16"/>
      <c r="N11" s="269"/>
      <c r="O11" s="16"/>
      <c r="P11" s="16"/>
      <c r="Q11" s="16"/>
      <c r="R11" s="16"/>
      <c r="S11" s="16"/>
      <c r="T11" s="16"/>
    </row>
    <row r="12" spans="1:20" ht="13.5" customHeight="1" x14ac:dyDescent="0.2">
      <c r="A12" s="16"/>
      <c r="B12" s="35" t="s">
        <v>12</v>
      </c>
      <c r="C12" s="36">
        <v>0.7</v>
      </c>
      <c r="D12" s="36">
        <v>0.71</v>
      </c>
      <c r="E12" s="36">
        <v>0.67</v>
      </c>
      <c r="F12" s="36">
        <v>0.72</v>
      </c>
      <c r="G12" s="36">
        <v>0.67</v>
      </c>
      <c r="H12" s="37">
        <v>0.78</v>
      </c>
      <c r="I12" s="22"/>
      <c r="J12" s="38">
        <v>0.72</v>
      </c>
      <c r="K12" s="22"/>
      <c r="L12" s="39">
        <v>0.7</v>
      </c>
      <c r="M12" s="22"/>
      <c r="N12" s="269"/>
      <c r="O12" s="16"/>
      <c r="P12" s="16"/>
      <c r="Q12" s="16"/>
      <c r="R12" s="16"/>
      <c r="S12" s="16"/>
      <c r="T12" s="16"/>
    </row>
    <row r="13" spans="1:20" ht="6" customHeight="1" x14ac:dyDescent="0.2">
      <c r="A13" s="16"/>
      <c r="B13" s="40"/>
      <c r="C13" s="41"/>
      <c r="D13" s="41"/>
      <c r="E13" s="41"/>
      <c r="F13" s="41"/>
      <c r="G13" s="41"/>
      <c r="H13" s="42"/>
      <c r="I13" s="16"/>
      <c r="J13" s="43"/>
      <c r="K13" s="16"/>
      <c r="L13" s="44"/>
      <c r="M13" s="16"/>
      <c r="N13" s="269"/>
      <c r="O13" s="16"/>
      <c r="P13" s="16"/>
      <c r="Q13" s="16"/>
      <c r="R13" s="16"/>
      <c r="S13" s="16"/>
      <c r="T13" s="16"/>
    </row>
    <row r="14" spans="1:20" x14ac:dyDescent="0.2">
      <c r="A14" s="22"/>
      <c r="B14" s="45" t="s">
        <v>46</v>
      </c>
      <c r="C14" s="46">
        <v>52461000</v>
      </c>
      <c r="D14" s="46">
        <v>50637000</v>
      </c>
      <c r="E14" s="46">
        <v>71902000</v>
      </c>
      <c r="F14" s="46">
        <v>72498000</v>
      </c>
      <c r="G14" s="46">
        <v>78840000</v>
      </c>
      <c r="H14" s="47">
        <v>80272000</v>
      </c>
      <c r="I14" s="16"/>
      <c r="J14" s="48">
        <v>231610000</v>
      </c>
      <c r="K14" s="16"/>
      <c r="L14" s="49">
        <v>148951000</v>
      </c>
      <c r="M14" s="16"/>
      <c r="N14" s="269"/>
      <c r="O14" s="16"/>
      <c r="P14" s="16"/>
      <c r="Q14" s="16"/>
      <c r="R14" s="16"/>
      <c r="S14" s="16"/>
      <c r="T14" s="16"/>
    </row>
    <row r="15" spans="1:20" x14ac:dyDescent="0.2">
      <c r="A15" s="16"/>
      <c r="B15" s="45" t="s">
        <v>139</v>
      </c>
      <c r="C15" s="46">
        <v>26105000</v>
      </c>
      <c r="D15" s="46">
        <v>27126000</v>
      </c>
      <c r="E15" s="46">
        <v>31200000</v>
      </c>
      <c r="F15" s="46">
        <v>24474000</v>
      </c>
      <c r="G15" s="46">
        <v>106561000</v>
      </c>
      <c r="H15" s="47">
        <v>65038000</v>
      </c>
      <c r="I15" s="16"/>
      <c r="J15" s="48">
        <v>196073000</v>
      </c>
      <c r="K15" s="16"/>
      <c r="L15" s="49">
        <v>77000000</v>
      </c>
      <c r="M15" s="16"/>
      <c r="N15" s="269"/>
      <c r="O15" s="16"/>
      <c r="P15" s="16"/>
      <c r="Q15" s="16"/>
      <c r="R15" s="16"/>
      <c r="S15" s="16"/>
      <c r="T15" s="16"/>
    </row>
    <row r="16" spans="1:20" x14ac:dyDescent="0.2">
      <c r="A16" s="16"/>
      <c r="B16" s="45" t="s">
        <v>48</v>
      </c>
      <c r="C16" s="46">
        <v>7072000</v>
      </c>
      <c r="D16" s="46">
        <v>7570000</v>
      </c>
      <c r="E16" s="46">
        <v>7439000</v>
      </c>
      <c r="F16" s="46">
        <v>6945000</v>
      </c>
      <c r="G16" s="46">
        <v>6432000</v>
      </c>
      <c r="H16" s="47">
        <v>7057000</v>
      </c>
      <c r="I16" s="16"/>
      <c r="J16" s="48">
        <v>20434000</v>
      </c>
      <c r="K16" s="16"/>
      <c r="L16" s="49">
        <v>20576000</v>
      </c>
      <c r="M16" s="16"/>
      <c r="N16" s="269"/>
      <c r="O16" s="16"/>
      <c r="P16" s="16"/>
      <c r="Q16" s="16"/>
      <c r="R16" s="16"/>
      <c r="S16" s="16"/>
      <c r="T16" s="16"/>
    </row>
    <row r="17" spans="1:20" x14ac:dyDescent="0.2">
      <c r="A17" s="16"/>
      <c r="B17" s="45" t="s">
        <v>49</v>
      </c>
      <c r="C17" s="46">
        <v>35418000</v>
      </c>
      <c r="D17" s="46">
        <v>30521000</v>
      </c>
      <c r="E17" s="46">
        <v>19568000</v>
      </c>
      <c r="F17" s="46">
        <v>30529000</v>
      </c>
      <c r="G17" s="46">
        <v>33170000</v>
      </c>
      <c r="H17" s="47">
        <v>32647000</v>
      </c>
      <c r="I17" s="16"/>
      <c r="J17" s="48">
        <v>96346000</v>
      </c>
      <c r="K17" s="16"/>
      <c r="L17" s="49">
        <v>95787000</v>
      </c>
      <c r="M17" s="16"/>
      <c r="N17" s="269"/>
      <c r="O17" s="16"/>
      <c r="P17" s="16"/>
      <c r="Q17" s="16"/>
      <c r="R17" s="16"/>
      <c r="S17" s="16"/>
      <c r="T17" s="16"/>
    </row>
    <row r="18" spans="1:20" x14ac:dyDescent="0.2">
      <c r="A18" s="16"/>
      <c r="B18" s="30" t="s">
        <v>50</v>
      </c>
      <c r="C18" s="31">
        <v>121056000</v>
      </c>
      <c r="D18" s="31">
        <v>115854000</v>
      </c>
      <c r="E18" s="31">
        <v>130109000</v>
      </c>
      <c r="F18" s="31">
        <v>134446000</v>
      </c>
      <c r="G18" s="31">
        <v>225003000</v>
      </c>
      <c r="H18" s="32">
        <v>185014000</v>
      </c>
      <c r="I18" s="16"/>
      <c r="J18" s="33">
        <v>544463000</v>
      </c>
      <c r="K18" s="16"/>
      <c r="L18" s="34">
        <v>342314000</v>
      </c>
      <c r="M18" s="16"/>
      <c r="N18" s="269"/>
      <c r="O18" s="16"/>
      <c r="P18" s="16"/>
      <c r="Q18" s="16"/>
      <c r="R18" s="16"/>
      <c r="S18" s="16"/>
      <c r="T18" s="16"/>
    </row>
    <row r="19" spans="1:20" ht="6" customHeight="1" x14ac:dyDescent="0.2">
      <c r="A19" s="16"/>
      <c r="B19" s="50"/>
      <c r="C19" s="51"/>
      <c r="D19" s="51"/>
      <c r="E19" s="51"/>
      <c r="F19" s="51"/>
      <c r="G19" s="51"/>
      <c r="H19" s="52"/>
      <c r="I19" s="16"/>
      <c r="J19" s="53"/>
      <c r="K19" s="16"/>
      <c r="L19" s="54"/>
      <c r="M19" s="16"/>
      <c r="N19" s="269"/>
      <c r="O19" s="16"/>
      <c r="P19" s="16"/>
      <c r="Q19" s="16"/>
      <c r="R19" s="16"/>
      <c r="S19" s="16"/>
      <c r="T19" s="16"/>
    </row>
    <row r="20" spans="1:20" x14ac:dyDescent="0.2">
      <c r="A20" s="16"/>
      <c r="B20" s="30" t="s">
        <v>140</v>
      </c>
      <c r="C20" s="31">
        <v>10231000</v>
      </c>
      <c r="D20" s="31">
        <v>10201000</v>
      </c>
      <c r="E20" s="31">
        <v>-12748000</v>
      </c>
      <c r="F20" s="31">
        <v>-13192000</v>
      </c>
      <c r="G20" s="31">
        <v>-82959000</v>
      </c>
      <c r="H20" s="32">
        <v>-57085000</v>
      </c>
      <c r="I20" s="16"/>
      <c r="J20" s="33">
        <v>-153236000</v>
      </c>
      <c r="K20" s="16"/>
      <c r="L20" s="34">
        <v>15651000</v>
      </c>
      <c r="M20" s="16"/>
      <c r="N20" s="269"/>
      <c r="O20" s="16"/>
      <c r="P20" s="16"/>
      <c r="Q20" s="16"/>
      <c r="R20" s="16"/>
      <c r="S20" s="16"/>
      <c r="T20" s="16"/>
    </row>
    <row r="21" spans="1:20" x14ac:dyDescent="0.2">
      <c r="A21" s="16"/>
      <c r="B21" s="35" t="s">
        <v>141</v>
      </c>
      <c r="C21" s="36">
        <v>0.05</v>
      </c>
      <c r="D21" s="36">
        <v>0.06</v>
      </c>
      <c r="E21" s="55">
        <v>-7.0000000000000007E-2</v>
      </c>
      <c r="F21" s="55">
        <v>-0.08</v>
      </c>
      <c r="G21" s="55">
        <v>-0.39</v>
      </c>
      <c r="H21" s="56">
        <v>-0.35</v>
      </c>
      <c r="I21" s="22"/>
      <c r="J21" s="57">
        <v>-0.28000000000000003</v>
      </c>
      <c r="K21" s="22"/>
      <c r="L21" s="39">
        <v>0.03</v>
      </c>
      <c r="M21" s="22"/>
      <c r="N21" s="269"/>
      <c r="O21" s="16"/>
      <c r="P21" s="16"/>
      <c r="Q21" s="16"/>
      <c r="R21" s="16"/>
      <c r="S21" s="16"/>
      <c r="T21" s="16"/>
    </row>
    <row r="22" spans="1:20" ht="8.25" customHeight="1" x14ac:dyDescent="0.2">
      <c r="A22" s="16"/>
      <c r="B22" s="58"/>
      <c r="C22" s="59"/>
      <c r="D22" s="59"/>
      <c r="E22" s="59"/>
      <c r="F22" s="59"/>
      <c r="G22" s="59"/>
      <c r="H22" s="60"/>
      <c r="I22" s="16"/>
      <c r="J22" s="61"/>
      <c r="K22" s="16"/>
      <c r="L22" s="62"/>
      <c r="M22" s="16"/>
      <c r="N22" s="269"/>
      <c r="O22" s="16"/>
      <c r="P22" s="16"/>
      <c r="Q22" s="16"/>
      <c r="R22" s="16"/>
      <c r="S22" s="16"/>
      <c r="T22" s="16"/>
    </row>
    <row r="23" spans="1:20" x14ac:dyDescent="0.2">
      <c r="A23" s="16"/>
      <c r="B23" s="63" t="s">
        <v>13</v>
      </c>
      <c r="C23" s="64">
        <v>44821000</v>
      </c>
      <c r="D23" s="64">
        <v>43778000</v>
      </c>
      <c r="E23" s="64">
        <v>27774000</v>
      </c>
      <c r="F23" s="64">
        <v>18779000</v>
      </c>
      <c r="G23" s="64">
        <v>30983000</v>
      </c>
      <c r="H23" s="65">
        <v>15854000</v>
      </c>
      <c r="I23" s="16"/>
      <c r="J23" s="66">
        <v>65616000</v>
      </c>
      <c r="K23" s="16"/>
      <c r="L23" s="67">
        <v>114266000</v>
      </c>
      <c r="M23" s="16"/>
      <c r="N23" s="269"/>
      <c r="O23" s="16"/>
      <c r="P23" s="16"/>
      <c r="Q23" s="16"/>
      <c r="R23" s="16"/>
      <c r="S23" s="16"/>
      <c r="T23" s="16"/>
    </row>
    <row r="24" spans="1:20" x14ac:dyDescent="0.2">
      <c r="A24" s="16"/>
      <c r="B24" s="68" t="s">
        <v>14</v>
      </c>
      <c r="C24" s="69">
        <v>0.24</v>
      </c>
      <c r="D24" s="69">
        <v>0.25</v>
      </c>
      <c r="E24" s="69">
        <v>0.16</v>
      </c>
      <c r="F24" s="69">
        <v>0.11</v>
      </c>
      <c r="G24" s="69">
        <v>0.15</v>
      </c>
      <c r="H24" s="70">
        <v>0.1</v>
      </c>
      <c r="I24" s="22"/>
      <c r="J24" s="71">
        <v>0.12</v>
      </c>
      <c r="K24" s="22"/>
      <c r="L24" s="72">
        <v>0.22</v>
      </c>
      <c r="M24" s="22"/>
      <c r="N24" s="269"/>
      <c r="O24" s="16"/>
      <c r="P24" s="16"/>
      <c r="Q24" s="16"/>
      <c r="R24" s="16"/>
      <c r="S24" s="16"/>
      <c r="T24" s="16"/>
    </row>
    <row r="25" spans="1:20" ht="8.25" customHeight="1" x14ac:dyDescent="0.2">
      <c r="A25" s="16"/>
      <c r="B25" s="45"/>
      <c r="C25" s="73"/>
      <c r="D25" s="73"/>
      <c r="E25" s="73"/>
      <c r="F25" s="73"/>
      <c r="G25" s="73"/>
      <c r="H25" s="74"/>
      <c r="I25" s="16"/>
      <c r="J25" s="75"/>
      <c r="K25" s="16"/>
      <c r="L25" s="76"/>
      <c r="M25" s="16"/>
      <c r="N25" s="269"/>
      <c r="O25" s="16"/>
      <c r="P25" s="16"/>
      <c r="Q25" s="16"/>
      <c r="R25" s="16"/>
      <c r="S25" s="16"/>
      <c r="T25" s="16"/>
    </row>
    <row r="26" spans="1:20" x14ac:dyDescent="0.2">
      <c r="A26" s="16"/>
      <c r="B26" s="45" t="s">
        <v>26</v>
      </c>
      <c r="C26" s="46">
        <v>7814000</v>
      </c>
      <c r="D26" s="46">
        <v>4535000</v>
      </c>
      <c r="E26" s="46">
        <v>-9184000</v>
      </c>
      <c r="F26" s="46">
        <v>-15325000</v>
      </c>
      <c r="G26" s="46">
        <v>-65254000</v>
      </c>
      <c r="H26" s="47">
        <v>-43429000</v>
      </c>
      <c r="I26" s="16"/>
      <c r="J26" s="48">
        <v>-124008000</v>
      </c>
      <c r="K26" s="16"/>
      <c r="L26" s="49">
        <v>6321000</v>
      </c>
      <c r="M26" s="16"/>
      <c r="N26" s="269"/>
      <c r="O26" s="16"/>
      <c r="P26" s="16"/>
      <c r="Q26" s="16"/>
      <c r="R26" s="16"/>
      <c r="S26" s="16"/>
      <c r="T26" s="16"/>
    </row>
    <row r="27" spans="1:20" x14ac:dyDescent="0.2">
      <c r="A27" s="16"/>
      <c r="B27" s="25" t="s">
        <v>142</v>
      </c>
      <c r="C27" s="26">
        <v>11974000</v>
      </c>
      <c r="D27" s="26">
        <v>12625000</v>
      </c>
      <c r="E27" s="26">
        <v>10607000</v>
      </c>
      <c r="F27" s="26">
        <v>18615000</v>
      </c>
      <c r="G27" s="26">
        <v>807237000</v>
      </c>
      <c r="H27" s="27"/>
      <c r="I27" s="16"/>
      <c r="J27" s="28">
        <v>825852000</v>
      </c>
      <c r="K27" s="16"/>
      <c r="L27" s="29">
        <v>37015000</v>
      </c>
      <c r="M27" s="16"/>
      <c r="N27" s="269"/>
      <c r="O27" s="16"/>
      <c r="P27" s="16"/>
      <c r="Q27" s="16"/>
      <c r="R27" s="16"/>
      <c r="S27" s="16"/>
      <c r="T27" s="16"/>
    </row>
    <row r="28" spans="1:20" ht="13.5" thickBot="1" x14ac:dyDescent="0.25">
      <c r="A28" s="16"/>
      <c r="B28" s="77" t="s">
        <v>58</v>
      </c>
      <c r="C28" s="78">
        <v>19788000</v>
      </c>
      <c r="D28" s="78">
        <v>17160000</v>
      </c>
      <c r="E28" s="78">
        <v>1423000</v>
      </c>
      <c r="F28" s="78">
        <v>3290000</v>
      </c>
      <c r="G28" s="78">
        <v>741983000</v>
      </c>
      <c r="H28" s="79">
        <v>-43429000</v>
      </c>
      <c r="I28" s="16"/>
      <c r="J28" s="80">
        <v>701844000</v>
      </c>
      <c r="K28" s="16"/>
      <c r="L28" s="81">
        <v>43336000</v>
      </c>
      <c r="M28" s="16"/>
      <c r="N28" s="269"/>
      <c r="O28" s="16"/>
      <c r="P28" s="16"/>
      <c r="Q28" s="16"/>
      <c r="R28" s="16"/>
      <c r="S28" s="16"/>
      <c r="T28" s="16"/>
    </row>
    <row r="29" spans="1:20" x14ac:dyDescent="0.2">
      <c r="A29" s="16"/>
      <c r="B29" s="82"/>
      <c r="C29" s="83"/>
      <c r="D29" s="83"/>
      <c r="E29" s="83"/>
      <c r="F29" s="83"/>
      <c r="G29" s="83"/>
      <c r="H29" s="84"/>
      <c r="I29" s="16"/>
      <c r="J29" s="85"/>
      <c r="K29" s="16"/>
      <c r="L29" s="86"/>
      <c r="M29" s="16"/>
      <c r="N29" s="269"/>
      <c r="O29" s="16"/>
      <c r="P29" s="16"/>
      <c r="Q29" s="16"/>
      <c r="R29" s="16"/>
      <c r="S29" s="16"/>
      <c r="T29" s="16"/>
    </row>
    <row r="30" spans="1:20" x14ac:dyDescent="0.2">
      <c r="A30" s="16"/>
      <c r="B30" s="87" t="s">
        <v>143</v>
      </c>
      <c r="C30" s="87"/>
      <c r="D30" s="87"/>
      <c r="E30" s="87"/>
      <c r="F30" s="87"/>
      <c r="G30" s="87"/>
      <c r="H30" s="88"/>
      <c r="I30" s="22"/>
      <c r="J30" s="89"/>
      <c r="K30" s="22"/>
      <c r="L30" s="90"/>
      <c r="M30" s="22"/>
      <c r="N30" s="269"/>
      <c r="O30" s="16"/>
      <c r="P30" s="16"/>
      <c r="Q30" s="16"/>
      <c r="R30" s="16"/>
      <c r="S30" s="16"/>
      <c r="T30" s="16"/>
    </row>
    <row r="31" spans="1:20" x14ac:dyDescent="0.2">
      <c r="A31" s="16"/>
      <c r="B31" s="91" t="s">
        <v>144</v>
      </c>
      <c r="C31" s="92">
        <v>0.03</v>
      </c>
      <c r="D31" s="92">
        <v>0.02</v>
      </c>
      <c r="E31" s="92">
        <v>-0.04</v>
      </c>
      <c r="F31" s="92">
        <v>-7.0000000000000007E-2</v>
      </c>
      <c r="G31" s="92">
        <v>-0.34</v>
      </c>
      <c r="H31" s="93">
        <v>-0.33</v>
      </c>
      <c r="I31" s="22"/>
      <c r="J31" s="94">
        <v>-0.67</v>
      </c>
      <c r="K31" s="22"/>
      <c r="L31" s="95">
        <v>0.03</v>
      </c>
      <c r="M31" s="22"/>
      <c r="N31" s="269"/>
      <c r="O31" s="16"/>
      <c r="P31" s="16"/>
      <c r="Q31" s="16"/>
      <c r="R31" s="16"/>
      <c r="S31" s="16"/>
      <c r="T31" s="16"/>
    </row>
    <row r="32" spans="1:20" ht="15.75" thickBot="1" x14ac:dyDescent="0.25">
      <c r="A32" s="16"/>
      <c r="B32" s="96" t="s">
        <v>145</v>
      </c>
      <c r="C32" s="97">
        <v>0.04</v>
      </c>
      <c r="D32" s="97">
        <v>0.1</v>
      </c>
      <c r="E32" s="97">
        <v>0.09</v>
      </c>
      <c r="F32" s="97">
        <v>0</v>
      </c>
      <c r="G32" s="97">
        <v>-0.01</v>
      </c>
      <c r="H32" s="98">
        <v>0.33</v>
      </c>
      <c r="I32" s="22"/>
      <c r="J32" s="99">
        <v>0.23</v>
      </c>
      <c r="K32" s="22"/>
      <c r="L32" s="100">
        <v>0.22</v>
      </c>
      <c r="M32" s="22"/>
      <c r="N32" s="269"/>
      <c r="O32" s="16"/>
      <c r="P32" s="16"/>
      <c r="Q32" s="16"/>
      <c r="R32" s="16"/>
      <c r="S32" s="16"/>
      <c r="T32" s="16"/>
    </row>
    <row r="33" spans="1:20" x14ac:dyDescent="0.2">
      <c r="A33" s="16"/>
      <c r="B33" s="101"/>
      <c r="C33" s="101"/>
      <c r="D33" s="101"/>
      <c r="E33" s="101"/>
      <c r="F33" s="101"/>
      <c r="G33" s="101"/>
      <c r="H33" s="102"/>
      <c r="I33" s="16"/>
      <c r="J33" s="103"/>
      <c r="K33" s="16"/>
      <c r="L33" s="104"/>
      <c r="M33" s="16"/>
      <c r="N33" s="269"/>
      <c r="O33" s="16"/>
      <c r="P33" s="16"/>
      <c r="Q33" s="16"/>
      <c r="R33" s="16"/>
      <c r="S33" s="16"/>
      <c r="T33" s="16"/>
    </row>
    <row r="34" spans="1:20" x14ac:dyDescent="0.2">
      <c r="A34" s="16"/>
      <c r="B34" s="30" t="s">
        <v>26</v>
      </c>
      <c r="C34" s="105">
        <v>7814000</v>
      </c>
      <c r="D34" s="105">
        <v>4535000</v>
      </c>
      <c r="E34" s="105">
        <v>-9184000</v>
      </c>
      <c r="F34" s="105">
        <v>-15325000</v>
      </c>
      <c r="G34" s="105">
        <v>-65254000</v>
      </c>
      <c r="H34" s="106">
        <v>-43429000</v>
      </c>
      <c r="I34" s="107"/>
      <c r="J34" s="108">
        <v>-124008000</v>
      </c>
      <c r="K34" s="107"/>
      <c r="L34" s="109">
        <v>6321000</v>
      </c>
      <c r="M34" s="107"/>
      <c r="N34" s="269"/>
      <c r="O34" s="16"/>
      <c r="P34" s="16"/>
      <c r="Q34" s="16"/>
      <c r="R34" s="16"/>
      <c r="S34" s="16"/>
      <c r="T34" s="16"/>
    </row>
    <row r="35" spans="1:20" x14ac:dyDescent="0.2">
      <c r="A35" s="16"/>
      <c r="B35" s="110" t="s">
        <v>27</v>
      </c>
      <c r="C35" s="111">
        <v>-10325000</v>
      </c>
      <c r="D35" s="111">
        <v>12931000</v>
      </c>
      <c r="E35" s="111">
        <v>28700000</v>
      </c>
      <c r="F35" s="111">
        <v>6578000</v>
      </c>
      <c r="G35" s="111">
        <v>-10736000</v>
      </c>
      <c r="H35" s="112">
        <v>60632000</v>
      </c>
      <c r="I35" s="16"/>
      <c r="J35" s="113">
        <v>56474000</v>
      </c>
      <c r="K35" s="16"/>
      <c r="L35" s="114">
        <v>24100000</v>
      </c>
      <c r="M35" s="16"/>
      <c r="N35" s="269"/>
      <c r="O35" s="272"/>
      <c r="P35" s="16"/>
      <c r="Q35" s="16"/>
      <c r="R35" s="16"/>
      <c r="S35" s="16"/>
      <c r="T35" s="16"/>
    </row>
    <row r="36" spans="1:20" x14ac:dyDescent="0.2">
      <c r="A36" s="16"/>
      <c r="B36" s="110" t="s">
        <v>146</v>
      </c>
      <c r="C36" s="111">
        <v>11643000</v>
      </c>
      <c r="D36" s="111">
        <v>11643000</v>
      </c>
      <c r="E36" s="111">
        <v>11643000</v>
      </c>
      <c r="F36" s="111">
        <v>11643000</v>
      </c>
      <c r="G36" s="111">
        <v>91999000</v>
      </c>
      <c r="H36" s="112">
        <v>51821000</v>
      </c>
      <c r="I36" s="16"/>
      <c r="J36" s="113">
        <v>155463000</v>
      </c>
      <c r="K36" s="16"/>
      <c r="L36" s="114">
        <v>34929000</v>
      </c>
      <c r="M36" s="16"/>
      <c r="N36" s="269"/>
      <c r="O36" s="272"/>
      <c r="P36" s="16"/>
      <c r="Q36" s="16"/>
      <c r="R36" s="16"/>
      <c r="S36" s="16"/>
      <c r="T36" s="16"/>
    </row>
    <row r="37" spans="1:20" x14ac:dyDescent="0.2">
      <c r="A37" s="16"/>
      <c r="B37" s="110" t="s">
        <v>29</v>
      </c>
      <c r="C37" s="111">
        <v>-306000</v>
      </c>
      <c r="D37" s="111">
        <v>-5701000</v>
      </c>
      <c r="E37" s="111">
        <v>-9360000</v>
      </c>
      <c r="F37" s="111">
        <v>-3826000</v>
      </c>
      <c r="G37" s="111">
        <v>-17017000</v>
      </c>
      <c r="H37" s="112">
        <v>-24740000</v>
      </c>
      <c r="I37" s="16"/>
      <c r="J37" s="113">
        <v>-45583000</v>
      </c>
      <c r="K37" s="16"/>
      <c r="L37" s="114">
        <v>-13714000</v>
      </c>
      <c r="M37" s="16"/>
      <c r="N37" s="269"/>
      <c r="O37" s="272"/>
      <c r="P37" s="16"/>
      <c r="Q37" s="16"/>
      <c r="R37" s="16"/>
      <c r="S37" s="16"/>
      <c r="T37" s="16"/>
    </row>
    <row r="38" spans="1:20" s="161" customFormat="1" ht="13.5" thickBot="1" x14ac:dyDescent="0.25">
      <c r="A38" s="16"/>
      <c r="B38" s="77" t="s">
        <v>30</v>
      </c>
      <c r="C38" s="78">
        <v>8826000</v>
      </c>
      <c r="D38" s="78">
        <v>23408000</v>
      </c>
      <c r="E38" s="78">
        <v>21799000</v>
      </c>
      <c r="F38" s="78">
        <v>-930000</v>
      </c>
      <c r="G38" s="78">
        <v>-1008000</v>
      </c>
      <c r="H38" s="79">
        <v>44284000</v>
      </c>
      <c r="I38" s="16"/>
      <c r="J38" s="80">
        <v>42346000</v>
      </c>
      <c r="K38" s="16"/>
      <c r="L38" s="81">
        <v>51636000</v>
      </c>
      <c r="M38" s="107"/>
      <c r="N38" s="269"/>
      <c r="O38" s="16"/>
      <c r="P38" s="16"/>
      <c r="Q38" s="16"/>
      <c r="R38" s="16"/>
      <c r="S38" s="16"/>
      <c r="T38" s="16"/>
    </row>
    <row r="39" spans="1:20" x14ac:dyDescent="0.2">
      <c r="A39" s="16"/>
      <c r="B39" s="126"/>
      <c r="C39" s="126"/>
      <c r="D39" s="126"/>
      <c r="E39" s="126"/>
      <c r="F39" s="126"/>
      <c r="G39" s="126"/>
      <c r="H39" s="126"/>
      <c r="I39" s="16"/>
      <c r="J39" s="126"/>
      <c r="K39" s="16"/>
      <c r="L39" s="126"/>
      <c r="M39" s="16"/>
      <c r="N39" s="16"/>
      <c r="O39" s="16"/>
      <c r="P39" s="16"/>
      <c r="Q39" s="16"/>
      <c r="R39" s="16"/>
      <c r="S39" s="16"/>
      <c r="T39" s="16"/>
    </row>
    <row r="40" spans="1:20" x14ac:dyDescent="0.2">
      <c r="A40" s="16"/>
      <c r="B40" s="278" t="s">
        <v>147</v>
      </c>
      <c r="C40" s="278"/>
      <c r="D40" s="278"/>
      <c r="E40" s="278"/>
      <c r="F40" s="278"/>
      <c r="G40" s="278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x14ac:dyDescent="0.2">
      <c r="A41" s="16"/>
      <c r="B41" s="278"/>
      <c r="C41" s="278"/>
      <c r="D41" s="278"/>
      <c r="E41" s="278"/>
      <c r="F41" s="278"/>
      <c r="G41" s="278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x14ac:dyDescent="0.2">
      <c r="A42" s="16"/>
      <c r="B42" s="16"/>
      <c r="C42" s="270"/>
      <c r="D42" s="270"/>
      <c r="E42" s="270"/>
      <c r="F42" s="270"/>
      <c r="G42" s="270"/>
      <c r="H42" s="270"/>
      <c r="I42" s="270"/>
      <c r="J42" s="270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x14ac:dyDescent="0.2">
      <c r="A43" s="16"/>
      <c r="B43" s="16"/>
      <c r="C43" s="271"/>
      <c r="D43" s="271"/>
      <c r="E43" s="271"/>
      <c r="F43" s="271"/>
      <c r="G43" s="271"/>
      <c r="H43" s="271"/>
      <c r="I43" s="271"/>
      <c r="J43" s="271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x14ac:dyDescent="0.2">
      <c r="A44" s="16"/>
      <c r="B44" s="16"/>
      <c r="C44" s="157">
        <f>ROUND(SUM(C7:C9)-C6,0)</f>
        <v>0</v>
      </c>
      <c r="D44" s="157">
        <f t="shared" ref="D44:L44" si="0">ROUND(SUM(D7:D9)-D6,0)</f>
        <v>0</v>
      </c>
      <c r="E44" s="157">
        <f t="shared" si="0"/>
        <v>0</v>
      </c>
      <c r="F44" s="157">
        <f t="shared" si="0"/>
        <v>0</v>
      </c>
      <c r="G44" s="157">
        <f t="shared" si="0"/>
        <v>0</v>
      </c>
      <c r="H44" s="157">
        <f t="shared" si="0"/>
        <v>0</v>
      </c>
      <c r="I44" s="157">
        <f t="shared" si="0"/>
        <v>0</v>
      </c>
      <c r="J44" s="157">
        <f t="shared" si="0"/>
        <v>0</v>
      </c>
      <c r="K44" s="157">
        <f t="shared" si="0"/>
        <v>0</v>
      </c>
      <c r="L44" s="157">
        <f t="shared" si="0"/>
        <v>0</v>
      </c>
      <c r="M44" s="16"/>
      <c r="N44" s="16"/>
      <c r="O44" s="16"/>
      <c r="P44" s="16"/>
      <c r="Q44" s="16"/>
      <c r="R44" s="16"/>
      <c r="S44" s="16"/>
      <c r="T44" s="16"/>
    </row>
    <row r="45" spans="1:20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</sheetData>
  <mergeCells count="2">
    <mergeCell ref="B2:H2"/>
    <mergeCell ref="B40:G41"/>
  </mergeCells>
  <pageMargins left="0.75" right="0.75" top="1" bottom="1" header="0.5" footer="0.5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8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1.85546875" style="117" customWidth="1"/>
    <col min="2" max="2" width="41.85546875" style="117" bestFit="1" customWidth="1"/>
    <col min="3" max="3" width="9.85546875" style="117" bestFit="1" customWidth="1"/>
    <col min="4" max="4" width="10" style="117" bestFit="1" customWidth="1"/>
    <col min="5" max="5" width="9.85546875" style="117" bestFit="1" customWidth="1"/>
    <col min="6" max="6" width="10" style="117" bestFit="1" customWidth="1"/>
    <col min="7" max="7" width="9.85546875" style="117" bestFit="1" customWidth="1"/>
    <col min="8" max="8" width="10" style="117" bestFit="1" customWidth="1"/>
    <col min="9" max="9" width="2" style="117" customWidth="1"/>
    <col min="10" max="14" width="9.28515625" style="117" customWidth="1"/>
    <col min="15" max="16384" width="13.7109375" style="117"/>
  </cols>
  <sheetData>
    <row r="1" spans="1:14" ht="14.1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2.5" customHeight="1" x14ac:dyDescent="0.35">
      <c r="A2" s="16"/>
      <c r="B2" s="274" t="s">
        <v>68</v>
      </c>
      <c r="C2" s="274"/>
      <c r="D2" s="274"/>
      <c r="E2" s="274"/>
      <c r="F2" s="274"/>
      <c r="G2" s="274"/>
      <c r="H2" s="274"/>
      <c r="I2" s="16"/>
      <c r="J2" s="16"/>
      <c r="K2" s="16"/>
      <c r="L2" s="16"/>
      <c r="M2" s="16"/>
      <c r="N2" s="16"/>
    </row>
    <row r="3" spans="1:14" ht="14.1" customHeight="1" x14ac:dyDescent="0.2">
      <c r="A3" s="16"/>
      <c r="B3" s="158" t="s">
        <v>132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" customHeight="1" x14ac:dyDescent="0.2">
      <c r="A4" s="16"/>
      <c r="B4" s="159"/>
      <c r="C4" s="160"/>
      <c r="D4" s="160"/>
      <c r="E4" s="160"/>
      <c r="F4" s="160"/>
      <c r="G4" s="160"/>
      <c r="H4" s="160"/>
      <c r="I4" s="16"/>
      <c r="J4" s="16"/>
      <c r="K4" s="16"/>
      <c r="L4" s="16"/>
      <c r="M4" s="16"/>
      <c r="N4" s="16"/>
    </row>
    <row r="5" spans="1:14" ht="16.7" customHeight="1" x14ac:dyDescent="0.2">
      <c r="A5" s="10"/>
      <c r="B5" s="7" t="s">
        <v>39</v>
      </c>
      <c r="C5" s="115" t="s">
        <v>148</v>
      </c>
      <c r="D5" s="8" t="s">
        <v>149</v>
      </c>
      <c r="E5" s="8" t="s">
        <v>150</v>
      </c>
      <c r="F5" s="115" t="s">
        <v>151</v>
      </c>
      <c r="G5" s="115" t="s">
        <v>152</v>
      </c>
      <c r="H5" s="116" t="s">
        <v>153</v>
      </c>
      <c r="I5" s="10"/>
      <c r="J5" s="10"/>
      <c r="K5" s="10"/>
      <c r="L5" s="10"/>
      <c r="M5" s="10"/>
      <c r="N5" s="10"/>
    </row>
    <row r="6" spans="1:14" ht="14.1" customHeight="1" x14ac:dyDescent="0.2">
      <c r="A6" s="16"/>
      <c r="B6" s="13" t="s">
        <v>154</v>
      </c>
      <c r="C6" s="118"/>
      <c r="D6" s="118"/>
      <c r="E6" s="118"/>
      <c r="F6" s="118"/>
      <c r="G6" s="118"/>
      <c r="H6" s="119"/>
      <c r="I6" s="10"/>
      <c r="J6" s="16"/>
      <c r="K6" s="16"/>
      <c r="L6" s="16"/>
      <c r="M6" s="16"/>
      <c r="N6" s="16"/>
    </row>
    <row r="7" spans="1:14" ht="14.1" customHeight="1" x14ac:dyDescent="0.2">
      <c r="A7" s="16"/>
      <c r="B7" s="45" t="s">
        <v>71</v>
      </c>
      <c r="C7" s="46">
        <v>255451000</v>
      </c>
      <c r="D7" s="46">
        <v>255858000</v>
      </c>
      <c r="E7" s="46">
        <v>192294000</v>
      </c>
      <c r="F7" s="46">
        <v>192294000</v>
      </c>
      <c r="G7" s="46">
        <v>192294000</v>
      </c>
      <c r="H7" s="47">
        <v>192294000</v>
      </c>
      <c r="I7" s="10"/>
      <c r="J7" s="16"/>
      <c r="K7" s="268"/>
      <c r="L7" s="16"/>
      <c r="M7" s="16"/>
      <c r="N7" s="16"/>
    </row>
    <row r="8" spans="1:14" ht="14.1" customHeight="1" x14ac:dyDescent="0.2">
      <c r="A8" s="16"/>
      <c r="B8" s="45" t="s">
        <v>155</v>
      </c>
      <c r="C8" s="46">
        <v>693202000</v>
      </c>
      <c r="D8" s="46">
        <v>684229000</v>
      </c>
      <c r="E8" s="46">
        <v>634728000</v>
      </c>
      <c r="F8" s="46">
        <v>613978000</v>
      </c>
      <c r="G8" s="46">
        <v>509597000</v>
      </c>
      <c r="H8" s="47">
        <v>444646000</v>
      </c>
      <c r="I8" s="10"/>
      <c r="J8" s="268"/>
      <c r="K8" s="268"/>
      <c r="L8" s="16"/>
      <c r="M8" s="16"/>
      <c r="N8" s="16"/>
    </row>
    <row r="9" spans="1:14" ht="14.1" customHeight="1" x14ac:dyDescent="0.2">
      <c r="A9" s="16"/>
      <c r="B9" s="45" t="s">
        <v>75</v>
      </c>
      <c r="C9" s="46">
        <v>20428000</v>
      </c>
      <c r="D9" s="46">
        <v>20896000</v>
      </c>
      <c r="E9" s="46">
        <v>24497000</v>
      </c>
      <c r="F9" s="46">
        <v>27715000</v>
      </c>
      <c r="G9" s="46">
        <v>21606000</v>
      </c>
      <c r="H9" s="47">
        <v>23679000</v>
      </c>
      <c r="I9" s="10"/>
      <c r="J9" s="16"/>
      <c r="K9" s="16"/>
      <c r="L9" s="16"/>
      <c r="M9" s="16"/>
      <c r="N9" s="16"/>
    </row>
    <row r="10" spans="1:14" ht="14.1" customHeight="1" x14ac:dyDescent="0.2">
      <c r="A10" s="16"/>
      <c r="B10" s="45" t="s">
        <v>156</v>
      </c>
      <c r="C10" s="46">
        <v>87065000</v>
      </c>
      <c r="D10" s="46">
        <v>86175000</v>
      </c>
      <c r="E10" s="46">
        <v>70968000</v>
      </c>
      <c r="F10" s="46">
        <v>75281000</v>
      </c>
      <c r="G10" s="46">
        <v>73421000</v>
      </c>
      <c r="H10" s="47">
        <v>72125000</v>
      </c>
      <c r="I10" s="10"/>
      <c r="J10" s="16"/>
      <c r="K10" s="16"/>
      <c r="L10" s="16"/>
      <c r="M10" s="16"/>
      <c r="N10" s="16"/>
    </row>
    <row r="11" spans="1:14" ht="14.1" customHeight="1" x14ac:dyDescent="0.2">
      <c r="A11" s="16"/>
      <c r="B11" s="45" t="s">
        <v>79</v>
      </c>
      <c r="C11" s="46">
        <v>33742000</v>
      </c>
      <c r="D11" s="46">
        <v>35717000</v>
      </c>
      <c r="E11" s="46">
        <v>26400000</v>
      </c>
      <c r="F11" s="46">
        <v>25571000</v>
      </c>
      <c r="G11" s="46">
        <v>19033000</v>
      </c>
      <c r="H11" s="47">
        <v>27483000</v>
      </c>
      <c r="I11" s="10"/>
      <c r="J11" s="16"/>
      <c r="K11" s="16"/>
      <c r="L11" s="16"/>
      <c r="M11" s="16"/>
      <c r="N11" s="16"/>
    </row>
    <row r="12" spans="1:14" ht="14.1" customHeight="1" x14ac:dyDescent="0.2">
      <c r="A12" s="16"/>
      <c r="B12" s="45" t="s">
        <v>80</v>
      </c>
      <c r="C12" s="46">
        <v>118939000</v>
      </c>
      <c r="D12" s="46">
        <v>128868000</v>
      </c>
      <c r="E12" s="46">
        <v>92530000</v>
      </c>
      <c r="F12" s="46">
        <v>99631000</v>
      </c>
      <c r="G12" s="46">
        <v>111981000</v>
      </c>
      <c r="H12" s="47">
        <v>136755000</v>
      </c>
      <c r="I12" s="10"/>
      <c r="J12" s="16"/>
      <c r="K12" s="16"/>
      <c r="L12" s="16"/>
      <c r="M12" s="16"/>
      <c r="N12" s="16"/>
    </row>
    <row r="13" spans="1:14" ht="14.1" customHeight="1" x14ac:dyDescent="0.2">
      <c r="A13" s="16"/>
      <c r="B13" s="45" t="s">
        <v>81</v>
      </c>
      <c r="C13" s="46">
        <v>30580000</v>
      </c>
      <c r="D13" s="46">
        <v>26375000</v>
      </c>
      <c r="E13" s="46">
        <v>22512000</v>
      </c>
      <c r="F13" s="46">
        <v>26169000</v>
      </c>
      <c r="G13" s="46">
        <v>42621000</v>
      </c>
      <c r="H13" s="47">
        <v>33359000</v>
      </c>
      <c r="I13" s="10"/>
      <c r="J13" s="16"/>
      <c r="K13" s="16"/>
      <c r="L13" s="16"/>
      <c r="M13" s="16"/>
      <c r="N13" s="10"/>
    </row>
    <row r="14" spans="1:14" ht="14.1" customHeight="1" x14ac:dyDescent="0.2">
      <c r="A14" s="16"/>
      <c r="B14" s="45" t="s">
        <v>82</v>
      </c>
      <c r="C14" s="46">
        <v>27163000</v>
      </c>
      <c r="D14" s="46">
        <v>34088000</v>
      </c>
      <c r="E14" s="46">
        <v>54998000</v>
      </c>
      <c r="F14" s="46">
        <v>45522000</v>
      </c>
      <c r="G14" s="46">
        <v>56891000</v>
      </c>
      <c r="H14" s="47">
        <v>59435000</v>
      </c>
      <c r="I14" s="10"/>
      <c r="J14" s="16"/>
      <c r="K14" s="16"/>
      <c r="L14" s="16"/>
      <c r="M14" s="16"/>
      <c r="N14" s="10"/>
    </row>
    <row r="15" spans="1:14" ht="14.1" customHeight="1" x14ac:dyDescent="0.2">
      <c r="A15" s="16"/>
      <c r="B15" s="45" t="s">
        <v>83</v>
      </c>
      <c r="C15" s="46">
        <v>155292000</v>
      </c>
      <c r="D15" s="46">
        <v>178522000</v>
      </c>
      <c r="E15" s="46">
        <v>247675000</v>
      </c>
      <c r="F15" s="46">
        <v>206593000</v>
      </c>
      <c r="G15" s="46">
        <v>372030000</v>
      </c>
      <c r="H15" s="47">
        <v>392865000</v>
      </c>
      <c r="I15" s="10"/>
      <c r="J15" s="16"/>
      <c r="K15" s="16"/>
      <c r="L15" s="16"/>
      <c r="M15" s="16"/>
      <c r="N15" s="10"/>
    </row>
    <row r="16" spans="1:14" ht="15" customHeight="1" x14ac:dyDescent="0.2">
      <c r="A16" s="16"/>
      <c r="B16" s="25" t="s">
        <v>84</v>
      </c>
      <c r="C16" s="26"/>
      <c r="D16" s="26"/>
      <c r="E16" s="26">
        <v>128323000</v>
      </c>
      <c r="F16" s="26">
        <v>155325000</v>
      </c>
      <c r="G16" s="26"/>
      <c r="H16" s="27"/>
      <c r="I16" s="10"/>
      <c r="J16" s="16"/>
      <c r="K16" s="16"/>
      <c r="L16" s="16"/>
      <c r="M16" s="16"/>
      <c r="N16" s="16"/>
    </row>
    <row r="17" spans="1:14" ht="15" customHeight="1" x14ac:dyDescent="0.2">
      <c r="A17" s="16"/>
      <c r="B17" s="77" t="s">
        <v>157</v>
      </c>
      <c r="C17" s="78">
        <v>1421862000</v>
      </c>
      <c r="D17" s="78">
        <v>1450728000</v>
      </c>
      <c r="E17" s="78">
        <v>1494925000</v>
      </c>
      <c r="F17" s="78">
        <v>1468079000</v>
      </c>
      <c r="G17" s="78">
        <v>1399474000</v>
      </c>
      <c r="H17" s="79">
        <v>1382641000</v>
      </c>
      <c r="I17" s="10"/>
      <c r="J17" s="16"/>
      <c r="K17" s="16"/>
      <c r="L17" s="16"/>
      <c r="M17" s="16"/>
      <c r="N17" s="16"/>
    </row>
    <row r="18" spans="1:14" ht="14.1" customHeight="1" x14ac:dyDescent="0.2">
      <c r="A18" s="16"/>
      <c r="B18" s="120"/>
      <c r="C18" s="121"/>
      <c r="D18" s="121"/>
      <c r="E18" s="121"/>
      <c r="F18" s="121"/>
      <c r="G18" s="121"/>
      <c r="H18" s="122"/>
      <c r="I18" s="10"/>
      <c r="J18" s="16"/>
      <c r="K18" s="16"/>
      <c r="L18" s="16"/>
      <c r="M18" s="16"/>
      <c r="N18" s="16"/>
    </row>
    <row r="19" spans="1:14" ht="15" customHeight="1" x14ac:dyDescent="0.2">
      <c r="A19" s="16"/>
      <c r="B19" s="77" t="s">
        <v>158</v>
      </c>
      <c r="C19" s="78">
        <v>750873000</v>
      </c>
      <c r="D19" s="78">
        <v>771266000</v>
      </c>
      <c r="E19" s="78">
        <v>774109000</v>
      </c>
      <c r="F19" s="78">
        <v>780425000</v>
      </c>
      <c r="G19" s="78">
        <v>774619000</v>
      </c>
      <c r="H19" s="79">
        <v>735016000</v>
      </c>
      <c r="I19" s="10"/>
      <c r="J19" s="16"/>
      <c r="K19" s="16"/>
      <c r="L19" s="16"/>
      <c r="M19" s="16"/>
      <c r="N19" s="16"/>
    </row>
    <row r="20" spans="1:14" ht="14.1" customHeight="1" x14ac:dyDescent="0.2">
      <c r="A20" s="16"/>
      <c r="B20" s="82"/>
      <c r="C20" s="83"/>
      <c r="D20" s="83"/>
      <c r="E20" s="83"/>
      <c r="F20" s="83"/>
      <c r="G20" s="83"/>
      <c r="H20" s="84"/>
      <c r="I20" s="10"/>
      <c r="J20" s="16"/>
      <c r="K20" s="16"/>
      <c r="L20" s="16"/>
      <c r="M20" s="16"/>
      <c r="N20" s="16"/>
    </row>
    <row r="21" spans="1:14" ht="14.1" customHeight="1" x14ac:dyDescent="0.2">
      <c r="A21" s="16"/>
      <c r="B21" s="45" t="s">
        <v>89</v>
      </c>
      <c r="C21" s="46">
        <v>84076000</v>
      </c>
      <c r="D21" s="46">
        <v>84506000</v>
      </c>
      <c r="E21" s="46">
        <v>80436000</v>
      </c>
      <c r="F21" s="46">
        <v>78827000</v>
      </c>
      <c r="G21" s="46">
        <v>57605000</v>
      </c>
      <c r="H21" s="47">
        <v>42764000</v>
      </c>
      <c r="I21" s="10"/>
      <c r="J21" s="16"/>
      <c r="K21" s="16"/>
      <c r="L21" s="16"/>
      <c r="M21" s="16"/>
      <c r="N21" s="16"/>
    </row>
    <row r="22" spans="1:14" ht="14.1" customHeight="1" x14ac:dyDescent="0.2">
      <c r="A22" s="16"/>
      <c r="B22" s="45" t="s">
        <v>159</v>
      </c>
      <c r="C22" s="46">
        <v>44874000</v>
      </c>
      <c r="D22" s="46">
        <v>40647000</v>
      </c>
      <c r="E22" s="46">
        <v>38730000</v>
      </c>
      <c r="F22" s="46">
        <v>38938000</v>
      </c>
      <c r="G22" s="46">
        <v>36757000</v>
      </c>
      <c r="H22" s="47">
        <v>34672000</v>
      </c>
      <c r="I22" s="10"/>
      <c r="J22" s="16"/>
      <c r="K22" s="16"/>
      <c r="L22" s="16"/>
      <c r="M22" s="16"/>
      <c r="N22" s="16"/>
    </row>
    <row r="23" spans="1:14" ht="14.1" customHeight="1" x14ac:dyDescent="0.2">
      <c r="A23" s="16"/>
      <c r="B23" s="45" t="s">
        <v>90</v>
      </c>
      <c r="C23" s="46">
        <v>60910705</v>
      </c>
      <c r="D23" s="46">
        <v>65841144</v>
      </c>
      <c r="E23" s="46">
        <v>74411666</v>
      </c>
      <c r="F23" s="46">
        <v>70353228</v>
      </c>
      <c r="G23" s="46">
        <v>67261000</v>
      </c>
      <c r="H23" s="47">
        <v>56809000</v>
      </c>
      <c r="I23" s="10"/>
      <c r="J23" s="16"/>
      <c r="K23" s="16"/>
      <c r="L23" s="16"/>
      <c r="M23" s="16"/>
      <c r="N23" s="16"/>
    </row>
    <row r="24" spans="1:14" ht="14.1" customHeight="1" x14ac:dyDescent="0.2">
      <c r="A24" s="16"/>
      <c r="B24" s="45" t="s">
        <v>93</v>
      </c>
      <c r="C24" s="46">
        <v>56420000</v>
      </c>
      <c r="D24" s="46">
        <v>49903000</v>
      </c>
      <c r="E24" s="46">
        <v>51076000</v>
      </c>
      <c r="F24" s="46">
        <v>46383000</v>
      </c>
      <c r="G24" s="46">
        <v>52871000</v>
      </c>
      <c r="H24" s="47">
        <v>46651000</v>
      </c>
      <c r="I24" s="10"/>
      <c r="J24" s="16"/>
      <c r="K24" s="16"/>
      <c r="L24" s="16"/>
      <c r="M24" s="16"/>
      <c r="N24" s="16"/>
    </row>
    <row r="25" spans="1:14" ht="14.1" customHeight="1" x14ac:dyDescent="0.2">
      <c r="A25" s="16"/>
      <c r="B25" s="45" t="s">
        <v>91</v>
      </c>
      <c r="C25" s="46">
        <v>277108000</v>
      </c>
      <c r="D25" s="46">
        <v>284694000</v>
      </c>
      <c r="E25" s="46">
        <v>280910000</v>
      </c>
      <c r="F25" s="46">
        <v>291145000</v>
      </c>
      <c r="G25" s="46">
        <v>296861000</v>
      </c>
      <c r="H25" s="47">
        <v>348230000</v>
      </c>
      <c r="I25" s="10"/>
      <c r="J25" s="16"/>
      <c r="K25" s="16"/>
      <c r="L25" s="16"/>
      <c r="M25" s="16"/>
      <c r="N25" s="16"/>
    </row>
    <row r="26" spans="1:14" ht="14.1" customHeight="1" x14ac:dyDescent="0.2">
      <c r="A26" s="16"/>
      <c r="B26" s="45" t="s">
        <v>160</v>
      </c>
      <c r="C26" s="46">
        <v>57845000</v>
      </c>
      <c r="D26" s="46">
        <v>48376000</v>
      </c>
      <c r="E26" s="46">
        <v>38665000</v>
      </c>
      <c r="F26" s="46">
        <v>36376000</v>
      </c>
      <c r="G26" s="46">
        <v>40519000</v>
      </c>
      <c r="H26" s="47">
        <v>37692000</v>
      </c>
      <c r="I26" s="10"/>
      <c r="J26" s="16"/>
      <c r="K26" s="16"/>
      <c r="L26" s="16"/>
      <c r="M26" s="16"/>
      <c r="N26" s="16"/>
    </row>
    <row r="27" spans="1:14" ht="14.1" customHeight="1" x14ac:dyDescent="0.2">
      <c r="A27" s="16"/>
      <c r="B27" s="45" t="s">
        <v>96</v>
      </c>
      <c r="C27" s="46">
        <v>89755295</v>
      </c>
      <c r="D27" s="46">
        <v>105494856</v>
      </c>
      <c r="E27" s="46">
        <v>101180334</v>
      </c>
      <c r="F27" s="46">
        <v>76630772</v>
      </c>
      <c r="G27" s="46">
        <v>72981000</v>
      </c>
      <c r="H27" s="47">
        <v>80807000</v>
      </c>
      <c r="I27" s="10"/>
      <c r="J27" s="16"/>
      <c r="K27" s="16"/>
      <c r="L27" s="16"/>
      <c r="M27" s="16"/>
      <c r="N27" s="16"/>
    </row>
    <row r="28" spans="1:14" ht="15" customHeight="1" x14ac:dyDescent="0.2">
      <c r="A28" s="16"/>
      <c r="B28" s="25" t="s">
        <v>97</v>
      </c>
      <c r="C28" s="26"/>
      <c r="D28" s="26"/>
      <c r="E28" s="26">
        <v>55407000</v>
      </c>
      <c r="F28" s="26">
        <v>49001000</v>
      </c>
      <c r="G28" s="26"/>
      <c r="H28" s="27"/>
      <c r="I28" s="10"/>
      <c r="J28" s="16"/>
      <c r="K28" s="16"/>
      <c r="L28" s="16"/>
      <c r="M28" s="16"/>
      <c r="N28" s="16"/>
    </row>
    <row r="29" spans="1:14" ht="15" customHeight="1" x14ac:dyDescent="0.2">
      <c r="A29" s="16"/>
      <c r="B29" s="77" t="s">
        <v>161</v>
      </c>
      <c r="C29" s="78">
        <v>670989000</v>
      </c>
      <c r="D29" s="78">
        <v>679462000</v>
      </c>
      <c r="E29" s="78">
        <v>720816000</v>
      </c>
      <c r="F29" s="78">
        <v>687654000</v>
      </c>
      <c r="G29" s="78">
        <v>624855000</v>
      </c>
      <c r="H29" s="79">
        <v>647625000</v>
      </c>
      <c r="I29" s="10"/>
      <c r="J29" s="16"/>
      <c r="K29" s="16"/>
      <c r="L29" s="16"/>
      <c r="M29" s="16"/>
      <c r="N29" s="16"/>
    </row>
    <row r="30" spans="1:14" ht="14.1" customHeight="1" x14ac:dyDescent="0.2">
      <c r="A30" s="16"/>
      <c r="B30" s="82"/>
      <c r="C30" s="83"/>
      <c r="D30" s="83"/>
      <c r="E30" s="83"/>
      <c r="F30" s="83"/>
      <c r="G30" s="83"/>
      <c r="H30" s="84"/>
      <c r="I30" s="10"/>
      <c r="J30" s="16"/>
      <c r="K30" s="16"/>
      <c r="L30" s="16"/>
      <c r="M30" s="16"/>
      <c r="N30" s="16"/>
    </row>
    <row r="31" spans="1:14" ht="14.1" customHeight="1" x14ac:dyDescent="0.2">
      <c r="A31" s="16"/>
      <c r="B31" s="123" t="s">
        <v>162</v>
      </c>
      <c r="C31" s="124">
        <v>1421862000</v>
      </c>
      <c r="D31" s="124">
        <v>1450728000</v>
      </c>
      <c r="E31" s="124">
        <v>1494925000</v>
      </c>
      <c r="F31" s="124">
        <v>1468079000</v>
      </c>
      <c r="G31" s="124">
        <v>1399474000</v>
      </c>
      <c r="H31" s="125">
        <v>1382641000</v>
      </c>
      <c r="I31" s="10"/>
      <c r="J31" s="16"/>
      <c r="K31" s="16"/>
      <c r="L31" s="16"/>
      <c r="M31" s="16"/>
      <c r="N31" s="16"/>
    </row>
    <row r="32" spans="1:14" ht="14.1" customHeight="1" x14ac:dyDescent="0.2">
      <c r="A32" s="16"/>
      <c r="B32" s="126"/>
      <c r="C32" s="126"/>
      <c r="D32" s="126"/>
      <c r="E32" s="126"/>
      <c r="F32" s="126"/>
      <c r="G32" s="126"/>
      <c r="H32" s="42"/>
      <c r="I32" s="10"/>
      <c r="J32" s="16"/>
      <c r="K32" s="16"/>
      <c r="L32" s="16"/>
      <c r="M32" s="16"/>
      <c r="N32" s="16"/>
    </row>
    <row r="33" spans="1:14" ht="14.1" customHeight="1" x14ac:dyDescent="0.2">
      <c r="A33" s="16"/>
      <c r="B33" s="107" t="s">
        <v>163</v>
      </c>
      <c r="C33" s="127">
        <v>155292000</v>
      </c>
      <c r="D33" s="127">
        <v>178522000</v>
      </c>
      <c r="E33" s="127">
        <v>252112000</v>
      </c>
      <c r="F33" s="127">
        <v>240551000</v>
      </c>
      <c r="G33" s="127">
        <v>372031000</v>
      </c>
      <c r="H33" s="128">
        <v>392865000</v>
      </c>
      <c r="I33" s="10"/>
      <c r="J33" s="16"/>
      <c r="K33" s="16"/>
      <c r="L33" s="16"/>
      <c r="M33" s="16"/>
      <c r="N33" s="16"/>
    </row>
    <row r="34" spans="1:14" ht="14.1" customHeight="1" x14ac:dyDescent="0.2">
      <c r="A34" s="16"/>
      <c r="B34" s="129" t="s">
        <v>164</v>
      </c>
      <c r="C34" s="130"/>
      <c r="D34" s="130"/>
      <c r="E34" s="130">
        <v>4437000</v>
      </c>
      <c r="F34" s="130">
        <v>33958000</v>
      </c>
      <c r="G34" s="130"/>
      <c r="H34" s="21"/>
      <c r="I34" s="16"/>
      <c r="J34" s="16"/>
      <c r="K34" s="16"/>
      <c r="L34" s="16"/>
      <c r="M34" s="16"/>
      <c r="N34" s="16"/>
    </row>
    <row r="35" spans="1:14" ht="14.1" customHeight="1" x14ac:dyDescent="0.2">
      <c r="A35" s="16"/>
      <c r="B35" s="131" t="s">
        <v>165</v>
      </c>
      <c r="C35" s="132">
        <v>155292000</v>
      </c>
      <c r="D35" s="132">
        <v>178522000</v>
      </c>
      <c r="E35" s="132">
        <v>247675000</v>
      </c>
      <c r="F35" s="132">
        <v>206593000</v>
      </c>
      <c r="G35" s="132">
        <v>372031000</v>
      </c>
      <c r="H35" s="133">
        <v>392865000</v>
      </c>
      <c r="I35" s="22"/>
      <c r="J35" s="16"/>
      <c r="K35" s="16"/>
      <c r="L35" s="16"/>
      <c r="M35" s="16"/>
      <c r="N35" s="16"/>
    </row>
    <row r="36" spans="1:14" ht="14.1" customHeight="1" x14ac:dyDescent="0.2">
      <c r="A36" s="16"/>
      <c r="B36" s="126"/>
      <c r="C36" s="126"/>
      <c r="D36" s="126"/>
      <c r="E36" s="126"/>
      <c r="F36" s="126"/>
      <c r="G36" s="126"/>
      <c r="H36" s="126"/>
      <c r="I36" s="22"/>
      <c r="J36" s="22"/>
      <c r="K36" s="16"/>
      <c r="L36" s="16"/>
      <c r="M36" s="16"/>
      <c r="N36" s="16"/>
    </row>
    <row r="37" spans="1:14" ht="14.1" customHeight="1" x14ac:dyDescent="0.2">
      <c r="A37" s="16"/>
      <c r="B37" s="16"/>
      <c r="C37" s="22"/>
      <c r="D37" s="22"/>
      <c r="E37" s="22"/>
      <c r="F37" s="22"/>
      <c r="G37" s="22"/>
      <c r="H37" s="22"/>
      <c r="I37" s="22"/>
      <c r="J37" s="22"/>
      <c r="K37" s="16"/>
      <c r="L37" s="16"/>
      <c r="M37" s="16"/>
      <c r="N37" s="16"/>
    </row>
    <row r="38" spans="1:14" ht="14.1" customHeight="1" x14ac:dyDescent="0.2">
      <c r="A38" s="16"/>
      <c r="B38" s="16"/>
      <c r="C38" s="22"/>
      <c r="D38" s="22"/>
      <c r="E38" s="22"/>
      <c r="F38" s="22"/>
      <c r="G38" s="22"/>
      <c r="H38" s="22"/>
      <c r="I38" s="22"/>
      <c r="J38" s="22"/>
      <c r="K38" s="16"/>
      <c r="L38" s="16"/>
      <c r="M38" s="16"/>
      <c r="N38" s="16"/>
    </row>
    <row r="39" spans="1:14" ht="14.1" customHeight="1" x14ac:dyDescent="0.2">
      <c r="A39" s="16"/>
      <c r="B39" s="16"/>
      <c r="C39" s="22"/>
      <c r="D39" s="22"/>
      <c r="E39" s="22"/>
      <c r="F39" s="22"/>
      <c r="G39" s="22"/>
      <c r="H39" s="22"/>
      <c r="I39" s="22"/>
      <c r="J39" s="22"/>
      <c r="K39" s="16"/>
      <c r="L39" s="16"/>
      <c r="M39" s="16"/>
      <c r="N39" s="16"/>
    </row>
    <row r="40" spans="1:14" ht="14.1" customHeight="1" x14ac:dyDescent="0.2">
      <c r="A40" s="16"/>
      <c r="B40" s="16"/>
      <c r="C40" s="22"/>
      <c r="D40" s="22"/>
      <c r="E40" s="22"/>
      <c r="F40" s="22"/>
      <c r="G40" s="22"/>
      <c r="H40" s="22"/>
      <c r="I40" s="22"/>
      <c r="J40" s="22"/>
      <c r="K40" s="16"/>
      <c r="L40" s="16"/>
      <c r="M40" s="16"/>
      <c r="N40" s="16"/>
    </row>
    <row r="41" spans="1:14" ht="14.1" customHeight="1" x14ac:dyDescent="0.2">
      <c r="A41" s="16"/>
      <c r="B41" s="16"/>
      <c r="C41" s="157">
        <f>SUM(C7:C16)-C17</f>
        <v>0</v>
      </c>
      <c r="D41" s="157">
        <f t="shared" ref="D41:H41" si="0">SUM(D7:D16)-D17</f>
        <v>0</v>
      </c>
      <c r="E41" s="157">
        <f t="shared" si="0"/>
        <v>0</v>
      </c>
      <c r="F41" s="157">
        <f t="shared" si="0"/>
        <v>0</v>
      </c>
      <c r="G41" s="157">
        <f t="shared" si="0"/>
        <v>0</v>
      </c>
      <c r="H41" s="157">
        <f t="shared" si="0"/>
        <v>0</v>
      </c>
      <c r="I41" s="16"/>
      <c r="J41" s="16"/>
      <c r="K41" s="16"/>
      <c r="L41" s="16"/>
      <c r="M41" s="16"/>
      <c r="N41" s="16"/>
    </row>
    <row r="42" spans="1:14" ht="14.1" customHeight="1" x14ac:dyDescent="0.2">
      <c r="A42" s="16"/>
      <c r="B42" s="16"/>
      <c r="C42" s="157">
        <f>SUM(C21:C28)-C29</f>
        <v>0</v>
      </c>
      <c r="D42" s="157">
        <f t="shared" ref="D42:H42" si="1">SUM(D21:D28)-D29</f>
        <v>0</v>
      </c>
      <c r="E42" s="157">
        <f t="shared" si="1"/>
        <v>0</v>
      </c>
      <c r="F42" s="157">
        <f t="shared" si="1"/>
        <v>0</v>
      </c>
      <c r="G42" s="157">
        <f t="shared" si="1"/>
        <v>0</v>
      </c>
      <c r="H42" s="157">
        <f t="shared" si="1"/>
        <v>0</v>
      </c>
      <c r="I42" s="16"/>
      <c r="J42" s="16"/>
      <c r="K42" s="16"/>
      <c r="L42" s="16"/>
      <c r="M42" s="16"/>
      <c r="N42" s="16"/>
    </row>
    <row r="43" spans="1:14" ht="14.1" customHeight="1" x14ac:dyDescent="0.2">
      <c r="A43" s="16"/>
      <c r="B43" s="16"/>
      <c r="C43" s="157">
        <f>C19+C29-C31</f>
        <v>0</v>
      </c>
      <c r="D43" s="157">
        <f t="shared" ref="D43:H43" si="2">D19+D29-D31</f>
        <v>0</v>
      </c>
      <c r="E43" s="157">
        <f t="shared" si="2"/>
        <v>0</v>
      </c>
      <c r="F43" s="157">
        <f t="shared" si="2"/>
        <v>0</v>
      </c>
      <c r="G43" s="157">
        <f t="shared" si="2"/>
        <v>0</v>
      </c>
      <c r="H43" s="157">
        <f t="shared" si="2"/>
        <v>0</v>
      </c>
      <c r="I43" s="16"/>
      <c r="J43" s="16"/>
      <c r="K43" s="16"/>
      <c r="L43" s="16"/>
      <c r="M43" s="16"/>
      <c r="N43" s="16"/>
    </row>
    <row r="44" spans="1:14" ht="14.1" customHeight="1" x14ac:dyDescent="0.2">
      <c r="A44" s="16"/>
      <c r="B44" s="16"/>
      <c r="C44" s="157">
        <f>C31-C17</f>
        <v>0</v>
      </c>
      <c r="D44" s="157">
        <f t="shared" ref="D44:H44" si="3">D31-D17</f>
        <v>0</v>
      </c>
      <c r="E44" s="157">
        <f t="shared" si="3"/>
        <v>0</v>
      </c>
      <c r="F44" s="157">
        <f t="shared" si="3"/>
        <v>0</v>
      </c>
      <c r="G44" s="157">
        <f t="shared" si="3"/>
        <v>0</v>
      </c>
      <c r="H44" s="157">
        <f t="shared" si="3"/>
        <v>0</v>
      </c>
      <c r="I44" s="16"/>
      <c r="J44" s="16"/>
      <c r="K44" s="16"/>
      <c r="L44" s="16"/>
      <c r="M44" s="16"/>
      <c r="N44" s="16"/>
    </row>
    <row r="45" spans="1:14" ht="14.1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4.1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4.1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4.1" customHeigh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4.1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14.1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14.1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14.1" customHeigh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14.1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14.1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14.1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14.1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14.1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4.1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4.1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14.1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ht="14.1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ht="14.1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14.1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ht="14.1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14.1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ht="14.1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ht="14.1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ht="14.1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</sheetData>
  <mergeCells count="1">
    <mergeCell ref="B2:H2"/>
  </mergeCells>
  <pageMargins left="0.75" right="0.75" top="1" bottom="1" header="0.5" footer="0.5"/>
  <pageSetup scale="60" orientation="landscape" r:id="rId1"/>
  <ignoredErrors>
    <ignoredError sqref="C5:H5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7"/>
  <sheetViews>
    <sheetView showGridLines="0" tabSelected="1" showRuler="0" zoomScaleNormal="100" zoomScaleSheetLayoutView="85" workbookViewId="0">
      <selection activeCell="S21" sqref="S21"/>
    </sheetView>
  </sheetViews>
  <sheetFormatPr defaultColWidth="13.7109375" defaultRowHeight="12.75" x14ac:dyDescent="0.2"/>
  <cols>
    <col min="1" max="1" width="2" style="117" customWidth="1"/>
    <col min="2" max="2" width="58" style="117" customWidth="1"/>
    <col min="3" max="4" width="7.140625" style="117" bestFit="1" customWidth="1"/>
    <col min="5" max="5" width="6.5703125" style="117" bestFit="1" customWidth="1"/>
    <col min="6" max="6" width="7.140625" style="117" bestFit="1" customWidth="1"/>
    <col min="7" max="7" width="8.140625" style="117" bestFit="1" customWidth="1"/>
    <col min="8" max="8" width="7.140625" style="117" bestFit="1" customWidth="1"/>
    <col min="9" max="9" width="1.5703125" style="117" customWidth="1"/>
    <col min="10" max="10" width="8.140625" style="117" bestFit="1" customWidth="1"/>
    <col min="11" max="11" width="1.5703125" style="117" customWidth="1"/>
    <col min="12" max="12" width="7.7109375" style="117" bestFit="1" customWidth="1"/>
    <col min="13" max="13" width="1.5703125" style="117" customWidth="1"/>
    <col min="14" max="16384" width="13.7109375" style="117"/>
  </cols>
  <sheetData>
    <row r="1" spans="1:12" ht="14.1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2.5" customHeight="1" x14ac:dyDescent="0.35">
      <c r="A2" s="16"/>
      <c r="B2" s="274" t="s">
        <v>100</v>
      </c>
      <c r="C2" s="274"/>
      <c r="D2" s="274"/>
      <c r="E2" s="274"/>
      <c r="F2" s="274"/>
      <c r="G2" s="274"/>
      <c r="H2" s="274"/>
      <c r="I2" s="16"/>
      <c r="J2" s="16"/>
      <c r="K2" s="16"/>
      <c r="L2" s="16"/>
    </row>
    <row r="3" spans="1:12" ht="14.1" customHeight="1" x14ac:dyDescent="0.2">
      <c r="A3" s="16"/>
      <c r="B3" s="158" t="s">
        <v>132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5" customHeight="1" x14ac:dyDescent="0.2">
      <c r="A4" s="16"/>
      <c r="B4" s="159"/>
      <c r="C4" s="160"/>
      <c r="D4" s="160"/>
      <c r="E4" s="160"/>
      <c r="F4" s="160"/>
      <c r="G4" s="160"/>
      <c r="H4" s="160"/>
      <c r="I4" s="16"/>
      <c r="J4" s="160"/>
      <c r="K4" s="16"/>
      <c r="L4" s="160"/>
    </row>
    <row r="5" spans="1:12" ht="16.7" customHeight="1" x14ac:dyDescent="0.2">
      <c r="A5" s="10"/>
      <c r="B5" s="7" t="s">
        <v>39</v>
      </c>
      <c r="C5" s="8" t="s">
        <v>133</v>
      </c>
      <c r="D5" s="8" t="s">
        <v>4</v>
      </c>
      <c r="E5" s="8" t="s">
        <v>134</v>
      </c>
      <c r="F5" s="8" t="s">
        <v>135</v>
      </c>
      <c r="G5" s="8" t="s">
        <v>136</v>
      </c>
      <c r="H5" s="9" t="s">
        <v>3</v>
      </c>
      <c r="I5" s="10"/>
      <c r="J5" s="11" t="s">
        <v>6</v>
      </c>
      <c r="K5" s="10"/>
      <c r="L5" s="12" t="s">
        <v>7</v>
      </c>
    </row>
    <row r="6" spans="1:12" ht="14.1" customHeight="1" x14ac:dyDescent="0.2">
      <c r="A6" s="16"/>
      <c r="B6" s="134" t="s">
        <v>103</v>
      </c>
      <c r="C6" s="135">
        <v>24890000</v>
      </c>
      <c r="D6" s="135">
        <v>23782000</v>
      </c>
      <c r="E6" s="135">
        <v>-45000</v>
      </c>
      <c r="F6" s="135">
        <v>5824000</v>
      </c>
      <c r="G6" s="135">
        <v>-82959000</v>
      </c>
      <c r="H6" s="136">
        <v>-57085000</v>
      </c>
      <c r="I6" s="16"/>
      <c r="J6" s="137">
        <v>-134220000</v>
      </c>
      <c r="K6" s="16"/>
      <c r="L6" s="138">
        <v>55558000</v>
      </c>
    </row>
    <row r="7" spans="1:12" ht="14.1" customHeight="1" x14ac:dyDescent="0.2">
      <c r="A7" s="16"/>
      <c r="B7" s="45" t="s">
        <v>166</v>
      </c>
      <c r="C7" s="46">
        <v>-1421000</v>
      </c>
      <c r="D7" s="46">
        <v>523000</v>
      </c>
      <c r="E7" s="46">
        <v>1420000</v>
      </c>
      <c r="F7" s="46">
        <v>-437000</v>
      </c>
      <c r="G7" s="46">
        <v>-208000</v>
      </c>
      <c r="H7" s="47">
        <v>1424000</v>
      </c>
      <c r="I7" s="16"/>
      <c r="J7" s="48">
        <v>779000</v>
      </c>
      <c r="K7" s="16"/>
      <c r="L7" s="49">
        <v>-1151000</v>
      </c>
    </row>
    <row r="8" spans="1:12" ht="14.1" customHeight="1" x14ac:dyDescent="0.2">
      <c r="A8" s="16"/>
      <c r="B8" s="45" t="s">
        <v>167</v>
      </c>
      <c r="C8" s="46">
        <v>38515000</v>
      </c>
      <c r="D8" s="46">
        <v>38654000</v>
      </c>
      <c r="E8" s="46">
        <v>43666000</v>
      </c>
      <c r="F8" s="46">
        <v>31971000</v>
      </c>
      <c r="G8" s="46">
        <v>113942000</v>
      </c>
      <c r="H8" s="47">
        <v>72939000</v>
      </c>
      <c r="I8" s="16"/>
      <c r="J8" s="48">
        <v>218852000</v>
      </c>
      <c r="K8" s="16"/>
      <c r="L8" s="49">
        <v>114522000</v>
      </c>
    </row>
    <row r="9" spans="1:12" ht="14.1" customHeight="1" x14ac:dyDescent="0.2">
      <c r="A9" s="16"/>
      <c r="B9" s="45" t="s">
        <v>168</v>
      </c>
      <c r="C9" s="46">
        <v>-2778000</v>
      </c>
      <c r="D9" s="46">
        <v>2569000</v>
      </c>
      <c r="E9" s="46">
        <v>7530000</v>
      </c>
      <c r="F9" s="46">
        <v>-196000</v>
      </c>
      <c r="G9" s="46">
        <v>-1764000</v>
      </c>
      <c r="H9" s="47">
        <v>-12608000</v>
      </c>
      <c r="I9" s="16"/>
      <c r="J9" s="48">
        <v>-14568000</v>
      </c>
      <c r="K9" s="16"/>
      <c r="L9" s="49">
        <v>-3181000</v>
      </c>
    </row>
    <row r="10" spans="1:12" ht="15.75" customHeight="1" x14ac:dyDescent="0.2">
      <c r="A10" s="16"/>
      <c r="B10" s="25" t="s">
        <v>169</v>
      </c>
      <c r="C10" s="26">
        <v>-4566000</v>
      </c>
      <c r="D10" s="26">
        <v>-7387000</v>
      </c>
      <c r="E10" s="26">
        <v>37898000</v>
      </c>
      <c r="F10" s="26">
        <v>-34186000</v>
      </c>
      <c r="G10" s="26">
        <v>-6830000</v>
      </c>
      <c r="H10" s="27">
        <v>23431000</v>
      </c>
      <c r="I10" s="16"/>
      <c r="J10" s="28">
        <v>-17585000</v>
      </c>
      <c r="K10" s="16"/>
      <c r="L10" s="29">
        <v>-16980000</v>
      </c>
    </row>
    <row r="11" spans="1:12" ht="15" customHeight="1" x14ac:dyDescent="0.2">
      <c r="A11" s="16"/>
      <c r="B11" s="77" t="s">
        <v>170</v>
      </c>
      <c r="C11" s="78">
        <v>54640000</v>
      </c>
      <c r="D11" s="78">
        <v>58141000</v>
      </c>
      <c r="E11" s="78">
        <v>90469000</v>
      </c>
      <c r="F11" s="78">
        <v>2976000</v>
      </c>
      <c r="G11" s="78">
        <v>22181000</v>
      </c>
      <c r="H11" s="79">
        <v>28101000</v>
      </c>
      <c r="I11" s="16"/>
      <c r="J11" s="80">
        <v>53258000</v>
      </c>
      <c r="K11" s="16"/>
      <c r="L11" s="81">
        <v>148768000</v>
      </c>
    </row>
    <row r="12" spans="1:12" ht="14.1" customHeight="1" x14ac:dyDescent="0.2">
      <c r="A12" s="16"/>
      <c r="B12" s="82"/>
      <c r="C12" s="83"/>
      <c r="D12" s="83"/>
      <c r="E12" s="83"/>
      <c r="F12" s="83"/>
      <c r="G12" s="83"/>
      <c r="H12" s="84"/>
      <c r="I12" s="16"/>
      <c r="J12" s="85"/>
      <c r="K12" s="16"/>
      <c r="L12" s="86"/>
    </row>
    <row r="13" spans="1:12" ht="14.1" customHeight="1" x14ac:dyDescent="0.2">
      <c r="A13" s="16"/>
      <c r="B13" s="45" t="s">
        <v>113</v>
      </c>
      <c r="C13" s="46">
        <v>100000</v>
      </c>
      <c r="D13" s="46">
        <v>187000</v>
      </c>
      <c r="E13" s="46">
        <v>32000</v>
      </c>
      <c r="F13" s="46">
        <v>277000</v>
      </c>
      <c r="G13" s="46">
        <v>213000</v>
      </c>
      <c r="H13" s="47">
        <v>339000</v>
      </c>
      <c r="I13" s="16"/>
      <c r="J13" s="48">
        <v>829000</v>
      </c>
      <c r="K13" s="16"/>
      <c r="L13" s="49">
        <v>397000</v>
      </c>
    </row>
    <row r="14" spans="1:12" ht="14.1" customHeight="1" x14ac:dyDescent="0.2">
      <c r="A14" s="16"/>
      <c r="B14" s="45" t="s">
        <v>171</v>
      </c>
      <c r="C14" s="46">
        <v>-126000</v>
      </c>
      <c r="D14" s="46">
        <v>-506000</v>
      </c>
      <c r="E14" s="46">
        <v>-517000</v>
      </c>
      <c r="F14" s="46">
        <v>-437000</v>
      </c>
      <c r="G14" s="46">
        <v>-1203000</v>
      </c>
      <c r="H14" s="47">
        <v>-262000</v>
      </c>
      <c r="I14" s="16"/>
      <c r="J14" s="48">
        <v>-1902000</v>
      </c>
      <c r="K14" s="16"/>
      <c r="L14" s="49">
        <v>-1076000</v>
      </c>
    </row>
    <row r="15" spans="1:12" ht="14.1" customHeight="1" x14ac:dyDescent="0.2">
      <c r="A15" s="16"/>
      <c r="B15" s="25" t="s">
        <v>172</v>
      </c>
      <c r="C15" s="26">
        <v>-1687000</v>
      </c>
      <c r="D15" s="26">
        <v>-1407000</v>
      </c>
      <c r="E15" s="26">
        <v>-2711000</v>
      </c>
      <c r="F15" s="26">
        <v>-1887000</v>
      </c>
      <c r="G15" s="26">
        <v>-6816000</v>
      </c>
      <c r="H15" s="27">
        <v>-1062000</v>
      </c>
      <c r="I15" s="16"/>
      <c r="J15" s="28">
        <v>-9765000</v>
      </c>
      <c r="K15" s="16"/>
      <c r="L15" s="29">
        <v>-6389000</v>
      </c>
    </row>
    <row r="16" spans="1:12" ht="15" customHeight="1" x14ac:dyDescent="0.2">
      <c r="A16" s="16"/>
      <c r="B16" s="77" t="s">
        <v>173</v>
      </c>
      <c r="C16" s="78">
        <v>52927000</v>
      </c>
      <c r="D16" s="78">
        <v>56415000</v>
      </c>
      <c r="E16" s="78">
        <v>87273000</v>
      </c>
      <c r="F16" s="78">
        <v>929000</v>
      </c>
      <c r="G16" s="78">
        <v>14375000</v>
      </c>
      <c r="H16" s="79">
        <v>27116000</v>
      </c>
      <c r="I16" s="16"/>
      <c r="J16" s="80">
        <v>42420000</v>
      </c>
      <c r="K16" s="16"/>
      <c r="L16" s="81">
        <v>141700000</v>
      </c>
    </row>
    <row r="17" spans="1:17" ht="14.1" customHeight="1" x14ac:dyDescent="0.2">
      <c r="A17" s="16"/>
      <c r="B17" s="139"/>
      <c r="C17" s="140"/>
      <c r="D17" s="140"/>
      <c r="E17" s="140"/>
      <c r="F17" s="140"/>
      <c r="G17" s="140"/>
      <c r="H17" s="141"/>
      <c r="I17" s="16"/>
      <c r="J17" s="142"/>
      <c r="K17" s="16"/>
      <c r="L17" s="143"/>
    </row>
    <row r="18" spans="1:17" ht="15" customHeight="1" x14ac:dyDescent="0.2">
      <c r="A18" s="16"/>
      <c r="B18" s="77" t="s">
        <v>174</v>
      </c>
      <c r="C18" s="78">
        <v>-24587000</v>
      </c>
      <c r="D18" s="78">
        <v>-27915000</v>
      </c>
      <c r="E18" s="78">
        <v>-9112000</v>
      </c>
      <c r="F18" s="78">
        <v>-9913000</v>
      </c>
      <c r="G18" s="78">
        <v>867491000</v>
      </c>
      <c r="H18" s="79">
        <v>-4445000</v>
      </c>
      <c r="I18" s="16"/>
      <c r="J18" s="80">
        <v>853133000</v>
      </c>
      <c r="K18" s="16"/>
      <c r="L18" s="81">
        <v>-74781000</v>
      </c>
    </row>
    <row r="19" spans="1:17" ht="14.1" customHeight="1" x14ac:dyDescent="0.2">
      <c r="A19" s="16"/>
      <c r="B19" s="139"/>
      <c r="C19" s="140"/>
      <c r="D19" s="140"/>
      <c r="E19" s="140"/>
      <c r="F19" s="140"/>
      <c r="G19" s="140"/>
      <c r="H19" s="141"/>
      <c r="I19" s="16"/>
      <c r="J19" s="142"/>
      <c r="K19" s="16"/>
      <c r="L19" s="143"/>
    </row>
    <row r="20" spans="1:17" ht="15" customHeight="1" x14ac:dyDescent="0.2">
      <c r="A20" s="16"/>
      <c r="B20" s="77" t="s">
        <v>175</v>
      </c>
      <c r="C20" s="78">
        <v>-2720000</v>
      </c>
      <c r="D20" s="78">
        <v>-5307000</v>
      </c>
      <c r="E20" s="78">
        <v>-4657000</v>
      </c>
      <c r="F20" s="78">
        <v>-2902000</v>
      </c>
      <c r="G20" s="78">
        <v>-750221000</v>
      </c>
      <c r="H20" s="79">
        <v>-2231000</v>
      </c>
      <c r="I20" s="16"/>
      <c r="J20" s="80">
        <v>-755354000</v>
      </c>
      <c r="K20" s="16"/>
      <c r="L20" s="81">
        <v>-10114000</v>
      </c>
    </row>
    <row r="21" spans="1:17" ht="14.1" customHeight="1" x14ac:dyDescent="0.2">
      <c r="A21" s="16"/>
      <c r="B21" s="139"/>
      <c r="C21" s="140"/>
      <c r="D21" s="140"/>
      <c r="E21" s="140"/>
      <c r="F21" s="140"/>
      <c r="G21" s="140"/>
      <c r="H21" s="141"/>
      <c r="I21" s="16"/>
      <c r="J21" s="142"/>
      <c r="K21" s="16"/>
      <c r="L21" s="143"/>
      <c r="Q21" s="280"/>
    </row>
    <row r="22" spans="1:17" ht="15" customHeight="1" x14ac:dyDescent="0.2">
      <c r="A22" s="16"/>
      <c r="B22" s="77" t="s">
        <v>176</v>
      </c>
      <c r="C22" s="78">
        <v>25620000</v>
      </c>
      <c r="D22" s="78">
        <v>23193000</v>
      </c>
      <c r="E22" s="78">
        <v>73504000</v>
      </c>
      <c r="F22" s="78">
        <v>-11886000</v>
      </c>
      <c r="G22" s="78">
        <v>131645000</v>
      </c>
      <c r="H22" s="79">
        <v>20440000</v>
      </c>
      <c r="I22" s="16"/>
      <c r="J22" s="80">
        <v>140199000</v>
      </c>
      <c r="K22" s="16"/>
      <c r="L22" s="81">
        <v>56805000</v>
      </c>
      <c r="Q22" s="279"/>
    </row>
    <row r="23" spans="1:17" ht="14.1" customHeight="1" x14ac:dyDescent="0.2">
      <c r="A23" s="16"/>
      <c r="B23" s="134"/>
      <c r="C23" s="83"/>
      <c r="D23" s="83"/>
      <c r="E23" s="83"/>
      <c r="F23" s="83"/>
      <c r="G23" s="83"/>
      <c r="H23" s="84"/>
      <c r="I23" s="16"/>
      <c r="J23" s="85"/>
      <c r="K23" s="16"/>
      <c r="L23" s="86"/>
      <c r="Q23" s="280"/>
    </row>
    <row r="24" spans="1:17" ht="15.75" customHeight="1" x14ac:dyDescent="0.2">
      <c r="A24" s="16"/>
      <c r="B24" s="45" t="s">
        <v>180</v>
      </c>
      <c r="C24" s="46">
        <v>28340000</v>
      </c>
      <c r="D24" s="46">
        <v>28500000</v>
      </c>
      <c r="E24" s="46">
        <v>78161000</v>
      </c>
      <c r="F24" s="46">
        <v>-8984000</v>
      </c>
      <c r="G24" s="46">
        <v>881866000</v>
      </c>
      <c r="H24" s="47">
        <v>22671000</v>
      </c>
      <c r="I24" s="16"/>
      <c r="J24" s="48">
        <v>895553000</v>
      </c>
      <c r="K24" s="16"/>
      <c r="L24" s="49">
        <v>66919000</v>
      </c>
    </row>
    <row r="25" spans="1:17" ht="4.5" customHeight="1" x14ac:dyDescent="0.2">
      <c r="A25" s="16"/>
      <c r="B25" s="144"/>
      <c r="C25" s="145"/>
      <c r="D25" s="145"/>
      <c r="E25" s="145"/>
      <c r="F25" s="145"/>
      <c r="G25" s="145"/>
      <c r="H25" s="146"/>
      <c r="I25" s="107"/>
      <c r="J25" s="147"/>
      <c r="K25" s="107"/>
      <c r="L25" s="148"/>
    </row>
    <row r="26" spans="1:17" ht="15.75" customHeight="1" x14ac:dyDescent="0.2">
      <c r="A26" s="16"/>
      <c r="B26" s="144" t="s">
        <v>177</v>
      </c>
      <c r="C26" s="149">
        <v>16034000</v>
      </c>
      <c r="D26" s="149">
        <v>15163000</v>
      </c>
      <c r="E26" s="149">
        <v>66134000</v>
      </c>
      <c r="F26" s="149">
        <v>-20228000</v>
      </c>
      <c r="G26" s="149">
        <v>15805000</v>
      </c>
      <c r="H26" s="128">
        <v>22671000</v>
      </c>
      <c r="I26" s="107"/>
      <c r="J26" s="150">
        <v>18248000</v>
      </c>
      <c r="K26" s="107"/>
      <c r="L26" s="151">
        <v>23741000</v>
      </c>
    </row>
    <row r="27" spans="1:17" ht="14.1" customHeight="1" x14ac:dyDescent="0.2">
      <c r="A27" s="16"/>
      <c r="B27" s="152" t="s">
        <v>178</v>
      </c>
      <c r="C27" s="153">
        <v>0.09</v>
      </c>
      <c r="D27" s="153">
        <v>0.09</v>
      </c>
      <c r="E27" s="153">
        <v>0.38</v>
      </c>
      <c r="F27" s="153">
        <v>-0.12</v>
      </c>
      <c r="G27" s="153">
        <v>7.0000000000000007E-2</v>
      </c>
      <c r="H27" s="154">
        <v>0.14000000000000001</v>
      </c>
      <c r="I27" s="22"/>
      <c r="J27" s="155">
        <v>0.03</v>
      </c>
      <c r="K27" s="22"/>
      <c r="L27" s="156">
        <v>0.05</v>
      </c>
    </row>
    <row r="28" spans="1:17" ht="14.1" customHeight="1" x14ac:dyDescent="0.2">
      <c r="A28" s="16"/>
      <c r="B28" s="126"/>
      <c r="C28" s="126"/>
      <c r="D28" s="126"/>
      <c r="E28" s="126"/>
      <c r="F28" s="126"/>
      <c r="G28" s="126"/>
      <c r="H28" s="126"/>
      <c r="I28" s="16"/>
      <c r="J28" s="126"/>
      <c r="K28" s="16"/>
      <c r="L28" s="126"/>
    </row>
    <row r="29" spans="1:17" ht="15.75" customHeight="1" x14ac:dyDescent="0.2">
      <c r="A29" s="16"/>
      <c r="B29" s="22" t="s">
        <v>179</v>
      </c>
      <c r="C29" s="16"/>
      <c r="D29" s="16"/>
      <c r="E29" s="16"/>
      <c r="F29" s="16"/>
      <c r="G29" s="16"/>
    </row>
    <row r="30" spans="1:17" ht="14.1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7" ht="14.1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7" ht="14.1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14.1" customHeight="1" x14ac:dyDescent="0.2">
      <c r="A33" s="16"/>
      <c r="B33" s="16"/>
      <c r="C33" s="157">
        <f>SUM(C6:C10)-C11</f>
        <v>0</v>
      </c>
      <c r="D33" s="157">
        <f t="shared" ref="D33:L33" si="0">SUM(D6:D10)-D11</f>
        <v>0</v>
      </c>
      <c r="E33" s="157">
        <f t="shared" si="0"/>
        <v>0</v>
      </c>
      <c r="F33" s="157">
        <f t="shared" si="0"/>
        <v>0</v>
      </c>
      <c r="G33" s="157">
        <f t="shared" si="0"/>
        <v>0</v>
      </c>
      <c r="H33" s="157">
        <f t="shared" si="0"/>
        <v>0</v>
      </c>
      <c r="I33" s="157"/>
      <c r="J33" s="157">
        <f t="shared" si="0"/>
        <v>0</v>
      </c>
      <c r="K33" s="157"/>
      <c r="L33" s="157">
        <f t="shared" si="0"/>
        <v>0</v>
      </c>
    </row>
    <row r="34" spans="1:12" ht="14.1" customHeight="1" x14ac:dyDescent="0.2">
      <c r="A34" s="16"/>
      <c r="B34" s="16"/>
      <c r="C34" s="157">
        <f>SUM(C11:C15)-C16</f>
        <v>0</v>
      </c>
      <c r="D34" s="157">
        <f t="shared" ref="D34:L34" si="1">SUM(D11:D15)-D16</f>
        <v>0</v>
      </c>
      <c r="E34" s="157">
        <f t="shared" si="1"/>
        <v>0</v>
      </c>
      <c r="F34" s="157">
        <f t="shared" si="1"/>
        <v>0</v>
      </c>
      <c r="G34" s="157">
        <f t="shared" si="1"/>
        <v>0</v>
      </c>
      <c r="H34" s="157">
        <f t="shared" si="1"/>
        <v>0</v>
      </c>
      <c r="I34" s="157"/>
      <c r="J34" s="157">
        <f t="shared" si="1"/>
        <v>0</v>
      </c>
      <c r="K34" s="157"/>
      <c r="L34" s="157">
        <f t="shared" si="1"/>
        <v>0</v>
      </c>
    </row>
    <row r="35" spans="1:12" ht="14.1" customHeight="1" x14ac:dyDescent="0.2">
      <c r="A35" s="16"/>
      <c r="B35" s="16"/>
      <c r="C35" s="157">
        <f>C16+C18+C20-C22</f>
        <v>0</v>
      </c>
      <c r="D35" s="157">
        <f t="shared" ref="D35:L35" si="2">D16+D18+D20-D22</f>
        <v>0</v>
      </c>
      <c r="E35" s="157">
        <f t="shared" si="2"/>
        <v>0</v>
      </c>
      <c r="F35" s="157">
        <f t="shared" si="2"/>
        <v>0</v>
      </c>
      <c r="G35" s="157">
        <f t="shared" si="2"/>
        <v>0</v>
      </c>
      <c r="H35" s="157">
        <f t="shared" si="2"/>
        <v>0</v>
      </c>
      <c r="I35" s="157"/>
      <c r="J35" s="157">
        <f t="shared" si="2"/>
        <v>0</v>
      </c>
      <c r="K35" s="157"/>
      <c r="L35" s="157">
        <f t="shared" si="2"/>
        <v>0</v>
      </c>
    </row>
    <row r="36" spans="1:12" x14ac:dyDescent="0.2">
      <c r="C36" s="157">
        <f>C16+C18-C24</f>
        <v>0</v>
      </c>
      <c r="D36" s="157">
        <f t="shared" ref="D36:L36" si="3">D16+D18-D24</f>
        <v>0</v>
      </c>
      <c r="E36" s="157">
        <f t="shared" si="3"/>
        <v>0</v>
      </c>
      <c r="F36" s="157">
        <f t="shared" si="3"/>
        <v>0</v>
      </c>
      <c r="G36" s="157">
        <f t="shared" si="3"/>
        <v>0</v>
      </c>
      <c r="H36" s="157">
        <f t="shared" si="3"/>
        <v>0</v>
      </c>
      <c r="I36" s="157"/>
      <c r="J36" s="157">
        <f t="shared" si="3"/>
        <v>0</v>
      </c>
      <c r="K36" s="157"/>
      <c r="L36" s="157">
        <f t="shared" si="3"/>
        <v>0</v>
      </c>
    </row>
    <row r="37" spans="1:12" x14ac:dyDescent="0.2">
      <c r="C37" s="157"/>
      <c r="D37" s="157"/>
      <c r="E37" s="157"/>
      <c r="F37" s="157"/>
      <c r="G37" s="157"/>
      <c r="H37" s="157"/>
      <c r="I37" s="157"/>
      <c r="J37" s="157"/>
      <c r="K37" s="157"/>
      <c r="L37" s="157"/>
    </row>
  </sheetData>
  <mergeCells count="1">
    <mergeCell ref="B2:H2"/>
  </mergeCells>
  <pageMargins left="0.75" right="0.75" top="1" bottom="1" header="0.5" footer="0.5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9" ma:contentTypeDescription="Create a new document." ma:contentTypeScope="" ma:versionID="359f6b7844eebe84fad0b77257cfd202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5ee0623ca8a3a3031f489043f8d757df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C0D451-4DF3-4655-B82C-10CE63220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9C8AB5-B316-4016-A3AB-DA43FF551563}">
  <ds:schemaRefs>
    <ds:schemaRef ds:uri="http://purl.org/dc/dcmitype/"/>
    <ds:schemaRef ds:uri="http://schemas.microsoft.com/office/infopath/2007/PartnerControls"/>
    <ds:schemaRef ds:uri="e3dbfc16-9d4f-40c7-9a4e-1f2cc64da845"/>
    <ds:schemaRef ds:uri="http://purl.org/dc/elements/1.1/"/>
    <ds:schemaRef ds:uri="http://schemas.microsoft.com/office/2006/documentManagement/types"/>
    <ds:schemaRef ds:uri="http://purl.org/dc/terms/"/>
    <ds:schemaRef ds:uri="1e77aff3-56fb-459a-8532-f6248deba525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2D2C13E-CA6B-4792-9E9F-E05178103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Megan Daniell</cp:lastModifiedBy>
  <cp:revision>2</cp:revision>
  <dcterms:created xsi:type="dcterms:W3CDTF">2019-10-15T11:32:23Z</dcterms:created>
  <dcterms:modified xsi:type="dcterms:W3CDTF">2019-10-15T16:01:47Z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</Properties>
</file>