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showInkAnnotation="0" autoCompressPictures="0" defaultThemeVersion="166925"/>
  <mc:AlternateContent xmlns:mc="http://schemas.openxmlformats.org/markup-compatibility/2006">
    <mc:Choice Requires="x15">
      <x15ac:absPath xmlns:x15ac="http://schemas.microsoft.com/office/spreadsheetml/2010/11/ac" url="C:\Users\pantazid\Desktop\"/>
    </mc:Choice>
  </mc:AlternateContent>
  <xr:revisionPtr revIDLastSave="0" documentId="13_ncr:1_{6E5E8B42-AAF9-4F5D-AF4A-7B4EC25447D2}" xr6:coauthVersionLast="36" xr6:coauthVersionMax="36" xr10:uidLastSave="{00000000-0000-0000-0000-000000000000}"/>
  <bookViews>
    <workbookView xWindow="0" yWindow="0" windowWidth="25200" windowHeight="10395" tabRatio="776" xr2:uid="{00000000-000D-0000-FFFF-FFFF00000000}"/>
  </bookViews>
  <sheets>
    <sheet name="Cover" sheetId="1" r:id="rId1"/>
    <sheet name="1. Key figures table" sheetId="2" r:id="rId2"/>
    <sheet name="2. Cons Stat of Income" sheetId="3" r:id="rId3"/>
    <sheet name="3. Cons Balance Sheet" sheetId="4" r:id="rId4"/>
    <sheet name="4. Cons Stat of CF" sheetId="5" r:id="rId5"/>
    <sheet name="5. Stat of Income (Q)" sheetId="6" r:id="rId6"/>
    <sheet name="6. Balance Sheet (Q)" sheetId="7" r:id="rId7"/>
    <sheet name="7. CF (Q)" sheetId="8" r:id="rId8"/>
  </sheets>
  <definedNames>
    <definedName name="_xlnm.Print_Area" localSheetId="1">'1. Key figures table'!$B$2:$E$86</definedName>
    <definedName name="_xlnm.Print_Area" localSheetId="2">'2. Cons Stat of Income'!$B$2:$D$48</definedName>
    <definedName name="_xlnm.Print_Area" localSheetId="3">'3. Cons Balance Sheet'!$B$2:$F$54</definedName>
    <definedName name="_xlnm.Print_Area" localSheetId="4">'4. Cons Stat of CF'!$B$2:$E$49</definedName>
    <definedName name="_xlnm.Print_Area" localSheetId="5">'5. Stat of Income (Q)'!$B$2:$I$43</definedName>
    <definedName name="_xlnm.Print_Area" localSheetId="6">'6. Balance Sheet (Q)'!$B$2:$H$36</definedName>
    <definedName name="_xlnm.Print_Area" localSheetId="7">'7. CF (Q)'!$B$2:$I$30</definedName>
    <definedName name="_xlnm.Print_Area" localSheetId="0">Cover!$A$1:$M$48</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17" i="7" l="1"/>
  <c r="C25" i="6" l="1"/>
  <c r="D25" i="6"/>
  <c r="E25" i="6"/>
  <c r="F25" i="6"/>
  <c r="C28" i="8" l="1"/>
  <c r="G28" i="8" l="1"/>
  <c r="D28" i="8" l="1"/>
  <c r="E28" i="8"/>
  <c r="F28" i="8"/>
  <c r="I22" i="6" l="1"/>
  <c r="C78" i="2"/>
  <c r="C77" i="2"/>
  <c r="C76" i="2"/>
  <c r="I12" i="6" l="1"/>
  <c r="G39" i="6"/>
  <c r="G11" i="8" l="1"/>
  <c r="G11" i="7"/>
  <c r="H11" i="7"/>
  <c r="G11" i="6"/>
  <c r="I28" i="8"/>
  <c r="F25" i="8"/>
  <c r="E25" i="8"/>
  <c r="D25" i="8"/>
  <c r="C25" i="8"/>
  <c r="G22" i="8"/>
  <c r="G20" i="8"/>
  <c r="G18" i="8"/>
  <c r="G16" i="8"/>
  <c r="G15" i="8"/>
  <c r="G14" i="8"/>
  <c r="G13" i="8"/>
  <c r="G10" i="8"/>
  <c r="G9" i="8"/>
  <c r="G8" i="8"/>
  <c r="G7" i="8"/>
  <c r="G6" i="8"/>
  <c r="G5" i="8"/>
  <c r="H35" i="7"/>
  <c r="H34" i="7"/>
  <c r="H33" i="7"/>
  <c r="H31" i="7"/>
  <c r="G31" i="7"/>
  <c r="H29" i="7"/>
  <c r="G29" i="7"/>
  <c r="H28" i="7"/>
  <c r="G28" i="7"/>
  <c r="H27" i="7"/>
  <c r="G27" i="7"/>
  <c r="H26" i="7"/>
  <c r="G26" i="7"/>
  <c r="H25" i="7"/>
  <c r="G25" i="7"/>
  <c r="H24" i="7"/>
  <c r="G24" i="7"/>
  <c r="H23" i="7"/>
  <c r="G23" i="7"/>
  <c r="H22" i="7"/>
  <c r="G22" i="7"/>
  <c r="H21" i="7"/>
  <c r="G21" i="7"/>
  <c r="H19" i="7"/>
  <c r="G19" i="7"/>
  <c r="H17" i="7"/>
  <c r="G17" i="7"/>
  <c r="H16" i="7"/>
  <c r="G16" i="7"/>
  <c r="H15" i="7"/>
  <c r="G15" i="7"/>
  <c r="H14" i="7"/>
  <c r="G14" i="7"/>
  <c r="H13" i="7"/>
  <c r="G13" i="7"/>
  <c r="H12" i="7"/>
  <c r="G12" i="7"/>
  <c r="H10" i="7"/>
  <c r="G10" i="7"/>
  <c r="H9" i="7"/>
  <c r="G9" i="7"/>
  <c r="H8" i="7"/>
  <c r="G8" i="7"/>
  <c r="H7" i="7"/>
  <c r="G7" i="7"/>
  <c r="I35" i="6"/>
  <c r="G33" i="6"/>
  <c r="G32" i="6"/>
  <c r="G29" i="6"/>
  <c r="G28" i="6"/>
  <c r="G27" i="6"/>
  <c r="G25" i="6"/>
  <c r="F22" i="6"/>
  <c r="E22" i="6"/>
  <c r="D22" i="6"/>
  <c r="C22" i="6"/>
  <c r="G21" i="6"/>
  <c r="G19" i="6"/>
  <c r="G17" i="6"/>
  <c r="G16" i="6"/>
  <c r="G15" i="6"/>
  <c r="G14" i="6"/>
  <c r="G12" i="6"/>
  <c r="F12" i="6"/>
  <c r="E12" i="6"/>
  <c r="D12" i="6"/>
  <c r="C12" i="6"/>
  <c r="G10" i="6"/>
  <c r="G6" i="6"/>
  <c r="G5" i="6"/>
  <c r="B3" i="5"/>
  <c r="F5" i="4"/>
  <c r="E5" i="4"/>
  <c r="D5" i="3"/>
  <c r="E5" i="5" s="1"/>
  <c r="C5" i="3"/>
  <c r="D5" i="5" s="1"/>
  <c r="B3" i="3"/>
  <c r="D39" i="2"/>
  <c r="C39" i="2"/>
  <c r="G25" i="8" l="1"/>
  <c r="G22" i="6"/>
  <c r="C80" i="2" s="1"/>
  <c r="C79" i="2"/>
</calcChain>
</file>

<file path=xl/sharedStrings.xml><?xml version="1.0" encoding="utf-8"?>
<sst xmlns="http://schemas.openxmlformats.org/spreadsheetml/2006/main" count="381" uniqueCount="199">
  <si>
    <t>Key figures</t>
  </si>
  <si>
    <t>First quarter 2019 results</t>
  </si>
  <si>
    <t>(€ in millions, unless stated otherwise)</t>
  </si>
  <si>
    <t>Q1 '19</t>
  </si>
  <si>
    <t>Q1 '18</t>
  </si>
  <si>
    <t>y.o.y. change</t>
  </si>
  <si>
    <t>Location Technology</t>
  </si>
  <si>
    <t>Consumer</t>
  </si>
  <si>
    <t>REVENUE</t>
  </si>
  <si>
    <t>GROSS RESULT</t>
  </si>
  <si>
    <t>Gross margin</t>
  </si>
  <si>
    <t>EBITDA</t>
  </si>
  <si>
    <t>EBITDA margin</t>
  </si>
  <si>
    <t>FREE CASH FLOW (FCF)</t>
  </si>
  <si>
    <t>Adjusted EPS - fully diluted</t>
  </si>
  <si>
    <t xml:space="preserve">Automotive </t>
  </si>
  <si>
    <t xml:space="preserve">Enterprise </t>
  </si>
  <si>
    <t>Total Location Technology revenue</t>
  </si>
  <si>
    <t>Consumer products</t>
  </si>
  <si>
    <t>Automotive hardware</t>
  </si>
  <si>
    <t>Total Consumer revenue</t>
  </si>
  <si>
    <t>Net result and adjusted EPS</t>
  </si>
  <si>
    <t>Net result from continuing operations</t>
  </si>
  <si>
    <t>Movement of deferred and unbilled revenue</t>
  </si>
  <si>
    <t>Acquisition related amortization</t>
  </si>
  <si>
    <t>Tax impact</t>
  </si>
  <si>
    <t>Adjusted net result</t>
  </si>
  <si>
    <t>Adjusted EPS, € fully diluted</t>
  </si>
  <si>
    <t>(€ in millions)</t>
  </si>
  <si>
    <t>Automotive</t>
  </si>
  <si>
    <t>Enterprise</t>
  </si>
  <si>
    <t>Total</t>
  </si>
  <si>
    <t>31 Mar 2019</t>
  </si>
  <si>
    <t>31 Dec 2018</t>
  </si>
  <si>
    <t>CAPEX (excluding acquisitions)</t>
  </si>
  <si>
    <t>Map content and mapmaking platform</t>
  </si>
  <si>
    <t>Other</t>
  </si>
  <si>
    <t>Total continuing operations</t>
  </si>
  <si>
    <t>Telematics</t>
  </si>
  <si>
    <t>Net result from discontinued operations</t>
  </si>
  <si>
    <t>Telematics revenue</t>
  </si>
  <si>
    <t>Gross profit</t>
  </si>
  <si>
    <t>Operating expenses</t>
  </si>
  <si>
    <t>Operating profit</t>
  </si>
  <si>
    <t>Revenue</t>
  </si>
  <si>
    <t>Gross result</t>
  </si>
  <si>
    <t xml:space="preserve">Gross margin </t>
  </si>
  <si>
    <t xml:space="preserve">EBIT </t>
  </si>
  <si>
    <t>EBIT margin</t>
  </si>
  <si>
    <t>FX RATES IN €</t>
  </si>
  <si>
    <t>Q4 '18</t>
  </si>
  <si>
    <t>FY '18</t>
  </si>
  <si>
    <t>US dollar</t>
  </si>
  <si>
    <t>Consolidated condensed statement of income</t>
  </si>
  <si>
    <t>(€ in thousands)</t>
  </si>
  <si>
    <t>Cost of sales</t>
  </si>
  <si>
    <t>Research and development expenses</t>
  </si>
  <si>
    <t>Amortisation of technology and databases</t>
  </si>
  <si>
    <t>Marketing expenses</t>
  </si>
  <si>
    <t>Selling, general and administrative expenses</t>
  </si>
  <si>
    <t>Impairment charge</t>
  </si>
  <si>
    <t>TOTAL OPERATING EXPENSES</t>
  </si>
  <si>
    <t>OPERATING RESULT</t>
  </si>
  <si>
    <t>Financial (expense)/income</t>
  </si>
  <si>
    <t>RESULT BEFORE TAX</t>
  </si>
  <si>
    <t>Income tax gain/(expense)</t>
  </si>
  <si>
    <t>NET RESULT</t>
  </si>
  <si>
    <t>Attributable to:</t>
  </si>
  <si>
    <t>- Equity holders of the parent</t>
  </si>
  <si>
    <t>- Non-controlling interests</t>
  </si>
  <si>
    <t>EARNINGS PER SHARE (in €)</t>
  </si>
  <si>
    <t>Basic</t>
  </si>
  <si>
    <t>Diluted</t>
  </si>
  <si>
    <t>EARNINGS PER SHARE FROM CONTINUING OPERATIONS (in €)</t>
  </si>
  <si>
    <r>
      <rPr>
        <sz val="10"/>
        <color rgb="FF000000"/>
        <rFont val="Arial"/>
        <family val="2"/>
      </rPr>
      <t>Diluted</t>
    </r>
    <r>
      <rPr>
        <sz val="10"/>
        <color rgb="FF000000"/>
        <rFont val="Arial"/>
        <family val="2"/>
      </rPr>
      <t>1</t>
    </r>
  </si>
  <si>
    <t>WEIGHTED AVERAGE NUMBER OF SHARES (in thousands)</t>
  </si>
  <si>
    <t>Consolidated condensed balance sheet</t>
  </si>
  <si>
    <t>Goodwill</t>
  </si>
  <si>
    <t>Other intangible assets</t>
  </si>
  <si>
    <t>Property, plant and equipment</t>
  </si>
  <si>
    <t>Lease assets</t>
  </si>
  <si>
    <t>Other contract related assets</t>
  </si>
  <si>
    <t>Investments in associates</t>
  </si>
  <si>
    <t>Deferred tax assets</t>
  </si>
  <si>
    <t>Total non-current assets</t>
  </si>
  <si>
    <t>Inventories</t>
  </si>
  <si>
    <t>Trade receivables</t>
  </si>
  <si>
    <t>Unbilled receivables</t>
  </si>
  <si>
    <t>Other receivables and prepayments</t>
  </si>
  <si>
    <t>Cash and cash equivalents</t>
  </si>
  <si>
    <t>Assets held for sale</t>
  </si>
  <si>
    <t>Total current assets</t>
  </si>
  <si>
    <t>Total assets</t>
  </si>
  <si>
    <t>Share capital</t>
  </si>
  <si>
    <t>Share premium</t>
  </si>
  <si>
    <t>Treasury shares</t>
  </si>
  <si>
    <t>Other reserves</t>
  </si>
  <si>
    <t>Accumulated deficit</t>
  </si>
  <si>
    <t>Equity attributable to equity holders of the parent</t>
  </si>
  <si>
    <t>Non-controlling interests</t>
  </si>
  <si>
    <t>Total equity</t>
  </si>
  <si>
    <t>Lease liabilities</t>
  </si>
  <si>
    <t>Deferred tax liability</t>
  </si>
  <si>
    <t>Provisions</t>
  </si>
  <si>
    <t>Deferred revenue</t>
  </si>
  <si>
    <t>Total non-current liabilities</t>
  </si>
  <si>
    <t>Trade payables</t>
  </si>
  <si>
    <t>Other contract related liabilities</t>
  </si>
  <si>
    <t>Income taxes</t>
  </si>
  <si>
    <t>Accruals and other liabilities</t>
  </si>
  <si>
    <t>Liabilities associated with assets held for sale</t>
  </si>
  <si>
    <t>Total current liabilities</t>
  </si>
  <si>
    <t>Total equity and liabilities</t>
  </si>
  <si>
    <t>Consolidated condensed statement of cash flows</t>
  </si>
  <si>
    <t>Operating result from continuing operations</t>
  </si>
  <si>
    <t>Operating result from discontinued operations</t>
  </si>
  <si>
    <t>Operating result</t>
  </si>
  <si>
    <t>Financial losses</t>
  </si>
  <si>
    <t>Change in provisions</t>
  </si>
  <si>
    <t>Equity-settled stock compensation expenses</t>
  </si>
  <si>
    <t>Changes in working capital:</t>
  </si>
  <si>
    <t>Change in inventories</t>
  </si>
  <si>
    <t>Change in receivables and prepayments</t>
  </si>
  <si>
    <t>Change in liabilities (excluding provisions)</t>
  </si>
  <si>
    <t>Cash generated from operations</t>
  </si>
  <si>
    <t>Interest received</t>
  </si>
  <si>
    <t>Interest paid</t>
  </si>
  <si>
    <t>Corporate income taxes paid</t>
  </si>
  <si>
    <t>Cash generated from operating activities</t>
  </si>
  <si>
    <t>Investments in intangible assets</t>
  </si>
  <si>
    <t>Investments in property, plant and equipment</t>
  </si>
  <si>
    <t>Acquisition of subsidiaries and other businesses</t>
  </si>
  <si>
    <t>Dividends received</t>
  </si>
  <si>
    <t>Cash used by investing activities</t>
  </si>
  <si>
    <t>Change in utilisation of credit facility</t>
  </si>
  <si>
    <t>Repayment of borrowings</t>
  </si>
  <si>
    <t>Change in lease liabilities</t>
  </si>
  <si>
    <t>Change in non-controlling interest</t>
  </si>
  <si>
    <t>Proceeds on issue of ordinary shares</t>
  </si>
  <si>
    <t>Purchase of share capital</t>
  </si>
  <si>
    <t>Cash used by financing activities</t>
  </si>
  <si>
    <t>Net (decrease)/increase in cash and cash equivalents</t>
  </si>
  <si>
    <t>Cash and cash equivalents at the beginning of period</t>
  </si>
  <si>
    <t>Exchange rate changes on cash balances held in foreign currencies</t>
  </si>
  <si>
    <t>Cash and cash equivalents at the end of the period</t>
  </si>
  <si>
    <t>Of which:</t>
  </si>
  <si>
    <t>Cash and cash equivalents classified as held for sale</t>
  </si>
  <si>
    <t>Last six quarters</t>
  </si>
  <si>
    <t>Q2 '18</t>
  </si>
  <si>
    <t>Q3 '18</t>
  </si>
  <si>
    <t>Net result tax profit from discontinued operations</t>
  </si>
  <si>
    <t>Diluted EPS</t>
  </si>
  <si>
    <t>Adjusted net result from continuing operations</t>
  </si>
  <si>
    <t>31-Mar-18</t>
  </si>
  <si>
    <t>30-Jun-18</t>
  </si>
  <si>
    <t>Intangible assets</t>
  </si>
  <si>
    <t>Contract related assets</t>
  </si>
  <si>
    <t>Other non-current assets</t>
  </si>
  <si>
    <t>Lease liability</t>
  </si>
  <si>
    <t>Contract related liabilities</t>
  </si>
  <si>
    <t>Net cash</t>
  </si>
  <si>
    <t>Net cash classified as held for sale</t>
  </si>
  <si>
    <t>Net cash of continuing operations</t>
  </si>
  <si>
    <t>Financial gains/(losses)</t>
  </si>
  <si>
    <t>Interest (paid)</t>
  </si>
  <si>
    <t>Corporate income taxes (paid)/received</t>
  </si>
  <si>
    <t>FCF from continuing operations as a % revenue</t>
  </si>
  <si>
    <t>As at 31 March 2019</t>
  </si>
  <si>
    <t/>
  </si>
  <si>
    <t>Q1 '19
actual</t>
  </si>
  <si>
    <r>
      <t>Q1 '19
recalculated at
Q1 '18
FX rates</t>
    </r>
    <r>
      <rPr>
        <b/>
        <vertAlign val="superscript"/>
        <sz val="10"/>
        <color rgb="FF000000"/>
        <rFont val="Arial"/>
        <family val="2"/>
      </rPr>
      <t>1</t>
    </r>
  </si>
  <si>
    <r>
      <rPr>
        <vertAlign val="superscript"/>
        <sz val="10"/>
        <color rgb="FF000000"/>
        <rFont val="Arial"/>
        <family val="2"/>
      </rPr>
      <t>1</t>
    </r>
    <r>
      <rPr>
        <sz val="10"/>
        <color rgb="FF000000"/>
        <rFont val="Arial"/>
        <family val="2"/>
      </rPr>
      <t>The Q1 '19 income and expenses in US dollar and GB pound have been converted to euro using Q1 '18 average exchange rates. All other foreign currencies have not been converted.</t>
    </r>
  </si>
  <si>
    <t>Last five quarters</t>
  </si>
  <si>
    <r>
      <rPr>
        <i/>
        <vertAlign val="superscript"/>
        <sz val="10"/>
        <color rgb="FF000000"/>
        <rFont val="Arial"/>
        <family val="2"/>
      </rPr>
      <t>1</t>
    </r>
    <r>
      <rPr>
        <i/>
        <sz val="10"/>
        <color rgb="FF000000"/>
        <rFont val="Arial"/>
        <family val="2"/>
      </rPr>
      <t>Includes the movement of non-current deferred revenue.</t>
    </r>
  </si>
  <si>
    <t>Amortization of technology and databases</t>
  </si>
  <si>
    <r>
      <t>Diluted Adjusted EPS</t>
    </r>
    <r>
      <rPr>
        <vertAlign val="superscript"/>
        <sz val="10"/>
        <color rgb="FF000000"/>
        <rFont val="Arial"/>
        <family val="2"/>
      </rPr>
      <t>1</t>
    </r>
  </si>
  <si>
    <r>
      <rPr>
        <vertAlign val="superscript"/>
        <sz val="10"/>
        <color rgb="FF000000"/>
        <rFont val="Arial"/>
        <family val="2"/>
      </rPr>
      <t>1</t>
    </r>
    <r>
      <rPr>
        <sz val="10"/>
        <color rgb="FF000000"/>
        <rFont val="Arial"/>
        <family val="2"/>
      </rPr>
      <t xml:space="preserve">Adjusted net result is calculated as net result of continuing operations attributed to equity holders adjusted for movement of deferred/unbilled revenue, impairments and acquisition related amortization on a post-tax basis. </t>
    </r>
  </si>
  <si>
    <r>
      <t>Changes in working capital</t>
    </r>
    <r>
      <rPr>
        <vertAlign val="superscript"/>
        <sz val="10"/>
        <color rgb="FF000000"/>
        <rFont val="Arial"/>
        <family val="2"/>
      </rPr>
      <t>1</t>
    </r>
  </si>
  <si>
    <t>Free cash flow - total operations</t>
  </si>
  <si>
    <t>FCF as a % of revenue*</t>
  </si>
  <si>
    <t>Total operating expenses</t>
  </si>
  <si>
    <t>Operating Result (EBIT)</t>
  </si>
  <si>
    <t>Net Result</t>
  </si>
  <si>
    <t>EPS from continuing operations (in €)</t>
  </si>
  <si>
    <t>Cash flows from operating activities</t>
  </si>
  <si>
    <t xml:space="preserve">Cash flows from investing activities </t>
  </si>
  <si>
    <t xml:space="preserve">Cash flows from financing activities </t>
  </si>
  <si>
    <t>Net increase/decrease in cash and cash equivalents</t>
  </si>
  <si>
    <t xml:space="preserve">Assets </t>
  </si>
  <si>
    <t xml:space="preserve">Total equity   </t>
  </si>
  <si>
    <t>Total liabilities</t>
  </si>
  <si>
    <r>
      <rPr>
        <vertAlign val="superscript"/>
        <sz val="10"/>
        <color rgb="FF000000"/>
        <rFont val="Arial"/>
        <family val="2"/>
      </rPr>
      <t xml:space="preserve"> 1 </t>
    </r>
    <r>
      <rPr>
        <sz val="10"/>
        <color rgb="FF000000"/>
        <rFont val="Arial"/>
        <family val="2"/>
      </rPr>
      <t xml:space="preserve">When the net result is a loss, no additional shares from assumed conversion are taken into account as the effect would be anti-dilutive. </t>
    </r>
  </si>
  <si>
    <r>
      <rPr>
        <vertAlign val="superscript"/>
        <sz val="10"/>
        <color rgb="FF000000"/>
        <rFont val="Arial"/>
        <family val="2"/>
      </rPr>
      <t>1</t>
    </r>
    <r>
      <rPr>
        <sz val="10"/>
        <color rgb="FF000000"/>
        <rFont val="Arial"/>
        <family val="2"/>
      </rPr>
      <t>Includes movements in the non-current portion of deferred revenue presented under non-current liabilities.</t>
    </r>
  </si>
  <si>
    <t>Free cash flow from continuing operations*</t>
  </si>
  <si>
    <t>* Quarterly FCF from continuing operations are estimated</t>
  </si>
  <si>
    <t>* Q1 '18 FCF from continuing operations is an estimate.</t>
  </si>
  <si>
    <t>Depreciation and amortization</t>
  </si>
  <si>
    <t xml:space="preserve">Net movement of deferred and unbilled revenues </t>
  </si>
  <si>
    <t xml:space="preserve">Deferred revenue balance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</si>
</sst>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64" formatCode="_-* #,##0.00_-;\-* #,##0.00_-;_-* &quot;-&quot;??_-;_-@_-"/>
    <numFmt numFmtId="165" formatCode="#0%;&quot;-&quot;#0%;#0%;_(@_)"/>
    <numFmt numFmtId="166" formatCode="* #,##0.0,,;* &quot;-&quot;#,##0.0,,;* #,##0.0,,;_(@_)"/>
    <numFmt numFmtId="167" formatCode="#,##0%;&quot;-&quot;#,##0%;#,##0%;_(@_)"/>
    <numFmt numFmtId="168" formatCode="* #,##0.00;* \(#,##0.00\);* #,##0.00;_(@_)"/>
    <numFmt numFmtId="169" formatCode="#0%;&quot;-&quot;#0%;\-\%;_(@_)"/>
    <numFmt numFmtId="170" formatCode="#0.#######################;\-#0.#######################;#0.#######################;_(@_)"/>
    <numFmt numFmtId="171" formatCode="#0.#######################;&quot;-&quot;#0.#######################;#0.#######################;_(@_)"/>
    <numFmt numFmtId="172" formatCode="#0.00;&quot;-&quot;#0.00;#0.00;_(@_)"/>
    <numFmt numFmtId="173" formatCode="#0.00;\-#0.00;#0.00;_(@_)"/>
    <numFmt numFmtId="174" formatCode="#0%;#0%;#0%;_(@_)"/>
    <numFmt numFmtId="175" formatCode="_-* #,##0.0_-;\-* #,##0.0_-;_-* &quot;-&quot;??_-;_-@_-"/>
    <numFmt numFmtId="176" formatCode="#,##0.0"/>
    <numFmt numFmtId="177" formatCode="#,##0;[Red]#,##0"/>
    <numFmt numFmtId="178" formatCode="_ * #,##0\ ;_ * \-#,##0\ ;* &quot;0&quot;_;_-@_-"/>
  </numFmts>
  <fonts count="22" x14ac:knownFonts="1">
    <font>
      <sz val="10"/>
      <name val="Arial"/>
    </font>
    <font>
      <b/>
      <sz val="12"/>
      <color rgb="FF000000"/>
      <name val="Calibri"/>
      <family val="2"/>
    </font>
    <font>
      <sz val="10"/>
      <color rgb="FF000000"/>
      <name val="Arial"/>
      <family val="2"/>
    </font>
    <font>
      <b/>
      <u/>
      <sz val="10"/>
      <color rgb="FF002640"/>
      <name val="Arial"/>
      <family val="2"/>
    </font>
    <font>
      <i/>
      <sz val="8"/>
      <color rgb="FF808080"/>
      <name val="Arial"/>
      <family val="2"/>
    </font>
    <font>
      <sz val="14"/>
      <color rgb="FF000000"/>
      <name val="Times New Roman"/>
      <family val="1"/>
    </font>
    <font>
      <sz val="16"/>
      <color rgb="FF000000"/>
      <name val="Arial"/>
      <family val="2"/>
    </font>
    <font>
      <b/>
      <sz val="10"/>
      <color rgb="FF004B7F"/>
      <name val="Arial"/>
      <family val="2"/>
    </font>
    <font>
      <b/>
      <sz val="10"/>
      <color rgb="FF000000"/>
      <name val="Arial"/>
      <family val="2"/>
    </font>
    <font>
      <i/>
      <sz val="10"/>
      <color rgb="FF000000"/>
      <name val="Arial"/>
      <family val="2"/>
    </font>
    <font>
      <sz val="8"/>
      <color rgb="FF000000"/>
      <name val="Arial"/>
      <family val="2"/>
    </font>
    <font>
      <i/>
      <sz val="8"/>
      <color rgb="FF000000"/>
      <name val="Arial"/>
      <family val="2"/>
    </font>
    <font>
      <b/>
      <i/>
      <sz val="10"/>
      <color rgb="FF000000"/>
      <name val="Arial"/>
      <family val="2"/>
    </font>
    <font>
      <b/>
      <i/>
      <sz val="10"/>
      <color rgb="FF002640"/>
      <name val="Arial"/>
      <family val="2"/>
    </font>
    <font>
      <sz val="10"/>
      <name val="Arial"/>
      <family val="2"/>
    </font>
    <font>
      <sz val="22"/>
      <color rgb="FF000000"/>
      <name val="Gotham Bold"/>
      <family val="3"/>
    </font>
    <font>
      <vertAlign val="superscript"/>
      <sz val="10"/>
      <color rgb="FF000000"/>
      <name val="Arial"/>
      <family val="2"/>
    </font>
    <font>
      <sz val="10"/>
      <name val="Arial"/>
      <family val="2"/>
    </font>
    <font>
      <b/>
      <vertAlign val="superscript"/>
      <sz val="10"/>
      <color rgb="FF000000"/>
      <name val="Arial"/>
      <family val="2"/>
    </font>
    <font>
      <b/>
      <sz val="10"/>
      <color theme="0" tint="-0.499984740745262"/>
      <name val="Calibri"/>
      <family val="2"/>
      <scheme val="minor"/>
    </font>
    <font>
      <sz val="10"/>
      <name val="Calibri"/>
      <family val="2"/>
      <scheme val="minor"/>
    </font>
    <font>
      <i/>
      <vertAlign val="superscript"/>
      <sz val="10"/>
      <color rgb="FF000000"/>
      <name val="Arial"/>
      <family val="2"/>
    </font>
  </fonts>
  <fills count="9">
    <fill>
      <patternFill patternType="none"/>
    </fill>
    <fill>
      <patternFill patternType="gray125"/>
    </fill>
    <fill>
      <patternFill patternType="solid">
        <fgColor rgb="FFFFFFFF"/>
        <bgColor indexed="64"/>
      </patternFill>
    </fill>
    <fill>
      <patternFill patternType="solid">
        <fgColor rgb="FFBCDCF5"/>
        <bgColor indexed="64"/>
      </patternFill>
    </fill>
    <fill>
      <patternFill patternType="solid">
        <fgColor rgb="FFE5E5E5"/>
        <bgColor indexed="64"/>
      </patternFill>
    </fill>
    <fill>
      <patternFill patternType="solid">
        <fgColor rgb="FFE6E6E6"/>
        <bgColor indexed="64"/>
      </patternFill>
    </fill>
    <fill>
      <patternFill patternType="solid">
        <fgColor theme="0"/>
        <bgColor indexed="64"/>
      </patternFill>
    </fill>
    <fill>
      <patternFill patternType="solid">
        <fgColor rgb="FFE8F2FB"/>
        <bgColor rgb="FF000000"/>
      </patternFill>
    </fill>
    <fill>
      <patternFill patternType="solid">
        <fgColor rgb="FFFFFFFF"/>
        <bgColor rgb="FF000000"/>
      </patternFill>
    </fill>
  </fills>
  <borders count="12">
    <border>
      <left/>
      <right/>
      <top/>
      <bottom/>
      <diagonal/>
    </border>
    <border>
      <left/>
      <right/>
      <top/>
      <bottom style="medium">
        <color rgb="FF8DC3EB"/>
      </bottom>
      <diagonal/>
    </border>
    <border>
      <left/>
      <right/>
      <top style="medium">
        <color rgb="FF8DC3EB"/>
      </top>
      <bottom style="medium">
        <color rgb="FF8DC3EB"/>
      </bottom>
      <diagonal/>
    </border>
    <border>
      <left/>
      <right/>
      <top style="medium">
        <color rgb="FF8DC3EB"/>
      </top>
      <bottom/>
      <diagonal/>
    </border>
    <border>
      <left/>
      <right/>
      <top/>
      <bottom style="thin">
        <color rgb="FF8DC3EB"/>
      </bottom>
      <diagonal/>
    </border>
    <border>
      <left/>
      <right/>
      <top style="thin">
        <color rgb="FF8DC3EB"/>
      </top>
      <bottom style="medium">
        <color rgb="FF8DC3EB"/>
      </bottom>
      <diagonal/>
    </border>
    <border>
      <left/>
      <right/>
      <top style="thin">
        <color rgb="FF8DC3EB"/>
      </top>
      <bottom/>
      <diagonal/>
    </border>
    <border>
      <left/>
      <right/>
      <top style="medium">
        <color rgb="FF8DC3EB"/>
      </top>
      <bottom style="thin">
        <color rgb="FFFFFFFF"/>
      </bottom>
      <diagonal/>
    </border>
    <border>
      <left/>
      <right/>
      <top style="thin">
        <color rgb="FFFFFFFF"/>
      </top>
      <bottom style="thin">
        <color rgb="FF8DC3EB"/>
      </bottom>
      <diagonal/>
    </border>
    <border>
      <left/>
      <right/>
      <top style="medium">
        <color rgb="FF8DC3EB"/>
      </top>
      <bottom style="thin">
        <color rgb="FF8DC3EB"/>
      </bottom>
      <diagonal/>
    </border>
    <border>
      <left/>
      <right/>
      <top style="thin">
        <color rgb="FF8DC3EB"/>
      </top>
      <bottom style="thin">
        <color rgb="FFFFFFFF"/>
      </bottom>
      <diagonal/>
    </border>
    <border>
      <left/>
      <right/>
      <top style="hair">
        <color theme="4"/>
      </top>
      <bottom/>
      <diagonal/>
    </border>
  </borders>
  <cellStyleXfs count="7">
    <xf numFmtId="0" fontId="0" fillId="0" borderId="0"/>
    <xf numFmtId="164" fontId="14" fillId="0" borderId="0" applyFont="0" applyFill="0" applyBorder="0" applyAlignment="0" applyProtection="0"/>
    <xf numFmtId="9" fontId="17" fillId="0" borderId="0" applyFont="0" applyFill="0" applyBorder="0" applyAlignment="0" applyProtection="0"/>
    <xf numFmtId="0" fontId="19" fillId="6" borderId="11">
      <alignment horizontal="left"/>
    </xf>
    <xf numFmtId="0" fontId="20" fillId="6" borderId="0">
      <alignment horizontal="left"/>
    </xf>
    <xf numFmtId="178" fontId="20" fillId="7" borderId="6">
      <alignment horizontal="right"/>
    </xf>
    <xf numFmtId="178" fontId="20" fillId="8" borderId="0">
      <alignment horizontal="left"/>
    </xf>
  </cellStyleXfs>
  <cellXfs count="276">
    <xf numFmtId="0" fontId="0" fillId="0" borderId="0" xfId="0" applyAlignment="1">
      <alignment wrapText="1"/>
    </xf>
    <xf numFmtId="0" fontId="1" fillId="2" borderId="0" xfId="0" applyFont="1" applyFill="1" applyAlignment="1">
      <alignment horizontal="left" wrapText="1"/>
    </xf>
    <xf numFmtId="0" fontId="2" fillId="2" borderId="0" xfId="0" applyFont="1" applyFill="1" applyAlignment="1">
      <alignment wrapText="1"/>
    </xf>
    <xf numFmtId="0" fontId="3" fillId="2" borderId="0" xfId="0" applyFont="1" applyFill="1" applyAlignment="1">
      <alignment wrapText="1"/>
    </xf>
    <xf numFmtId="0" fontId="4" fillId="2" borderId="0" xfId="0" applyFont="1" applyFill="1" applyAlignment="1">
      <alignment vertical="top" wrapText="1"/>
    </xf>
    <xf numFmtId="0" fontId="5" fillId="2" borderId="0" xfId="0" applyFont="1" applyFill="1" applyAlignment="1">
      <alignment wrapText="1"/>
    </xf>
    <xf numFmtId="0" fontId="6" fillId="2" borderId="0" xfId="0" applyFont="1" applyFill="1" applyAlignment="1">
      <alignment horizontal="left" wrapText="1"/>
    </xf>
    <xf numFmtId="0" fontId="7" fillId="2" borderId="0" xfId="0" applyFont="1" applyFill="1" applyAlignment="1">
      <alignment wrapText="1"/>
    </xf>
    <xf numFmtId="0" fontId="8" fillId="2" borderId="1" xfId="0" applyFont="1" applyFill="1" applyBorder="1" applyAlignment="1">
      <alignment wrapText="1"/>
    </xf>
    <xf numFmtId="0" fontId="2" fillId="2" borderId="2" xfId="0" applyFont="1" applyFill="1" applyBorder="1" applyAlignment="1">
      <alignment vertical="top" wrapText="1"/>
    </xf>
    <xf numFmtId="0" fontId="8" fillId="3" borderId="2" xfId="0" applyFont="1" applyFill="1" applyBorder="1" applyAlignment="1">
      <alignment horizontal="right" vertical="top" wrapText="1"/>
    </xf>
    <xf numFmtId="0" fontId="8" fillId="2" borderId="2" xfId="0" applyFont="1" applyFill="1" applyBorder="1" applyAlignment="1">
      <alignment horizontal="right" vertical="top" wrapText="1"/>
    </xf>
    <xf numFmtId="0" fontId="2" fillId="2" borderId="3" xfId="0" applyFont="1" applyFill="1" applyBorder="1" applyAlignment="1">
      <alignment horizontal="left" wrapText="1"/>
    </xf>
    <xf numFmtId="165" fontId="2" fillId="2" borderId="3" xfId="0" applyNumberFormat="1" applyFont="1" applyFill="1" applyBorder="1" applyAlignment="1">
      <alignment horizontal="right" wrapText="1"/>
    </xf>
    <xf numFmtId="0" fontId="2" fillId="2" borderId="4" xfId="0" applyFont="1" applyFill="1" applyBorder="1" applyAlignment="1">
      <alignment wrapText="1"/>
    </xf>
    <xf numFmtId="165" fontId="2" fillId="2" borderId="4" xfId="0" applyNumberFormat="1" applyFont="1" applyFill="1" applyBorder="1" applyAlignment="1">
      <alignment horizontal="right" wrapText="1"/>
    </xf>
    <xf numFmtId="0" fontId="2" fillId="2" borderId="5" xfId="0" applyFont="1" applyFill="1" applyBorder="1" applyAlignment="1">
      <alignment wrapText="1"/>
    </xf>
    <xf numFmtId="165" fontId="2" fillId="2" borderId="5" xfId="0" applyNumberFormat="1" applyFont="1" applyFill="1" applyBorder="1" applyAlignment="1">
      <alignment horizontal="right" wrapText="1"/>
    </xf>
    <xf numFmtId="0" fontId="2" fillId="2" borderId="3" xfId="0" applyFont="1" applyFill="1" applyBorder="1" applyAlignment="1">
      <alignment wrapText="1"/>
    </xf>
    <xf numFmtId="0" fontId="9" fillId="2" borderId="4" xfId="0" applyFont="1" applyFill="1" applyBorder="1" applyAlignment="1">
      <alignment wrapText="1"/>
    </xf>
    <xf numFmtId="165" fontId="9" fillId="3" borderId="4" xfId="0" applyNumberFormat="1" applyFont="1" applyFill="1" applyBorder="1" applyAlignment="1">
      <alignment horizontal="right" wrapText="1"/>
    </xf>
    <xf numFmtId="165" fontId="9" fillId="2" borderId="4" xfId="0" applyNumberFormat="1" applyFont="1" applyFill="1" applyBorder="1" applyAlignment="1">
      <alignment horizontal="right" wrapText="1"/>
    </xf>
    <xf numFmtId="0" fontId="2" fillId="2" borderId="6" xfId="0" applyFont="1" applyFill="1" applyBorder="1" applyAlignment="1">
      <alignment wrapText="1"/>
    </xf>
    <xf numFmtId="165" fontId="2" fillId="2" borderId="6" xfId="0" applyNumberFormat="1" applyFont="1" applyFill="1" applyBorder="1" applyAlignment="1">
      <alignment horizontal="right" wrapText="1"/>
    </xf>
    <xf numFmtId="0" fontId="2" fillId="2" borderId="7" xfId="0" applyFont="1" applyFill="1" applyBorder="1" applyAlignment="1">
      <alignment wrapText="1"/>
    </xf>
    <xf numFmtId="167" fontId="2" fillId="2" borderId="7" xfId="0" applyNumberFormat="1" applyFont="1" applyFill="1" applyBorder="1" applyAlignment="1">
      <alignment horizontal="right" wrapText="1"/>
    </xf>
    <xf numFmtId="0" fontId="2" fillId="2" borderId="8" xfId="0" applyFont="1" applyFill="1" applyBorder="1" applyAlignment="1">
      <alignment horizontal="left" wrapText="1"/>
    </xf>
    <xf numFmtId="167" fontId="2" fillId="2" borderId="8" xfId="0" applyNumberFormat="1" applyFont="1" applyFill="1" applyBorder="1" applyAlignment="1">
      <alignment horizontal="right" wrapText="1"/>
    </xf>
    <xf numFmtId="167" fontId="2" fillId="2" borderId="5" xfId="0" applyNumberFormat="1" applyFont="1" applyFill="1" applyBorder="1" applyAlignment="1">
      <alignment horizontal="right" wrapText="1"/>
    </xf>
    <xf numFmtId="0" fontId="2" fillId="2" borderId="4" xfId="0" applyFont="1" applyFill="1" applyBorder="1" applyAlignment="1">
      <alignment horizontal="left" wrapText="1"/>
    </xf>
    <xf numFmtId="0" fontId="2" fillId="2" borderId="0" xfId="0" applyFont="1" applyFill="1" applyAlignment="1">
      <alignment horizontal="left" wrapText="1"/>
    </xf>
    <xf numFmtId="168" fontId="8" fillId="3" borderId="4" xfId="0" applyNumberFormat="1" applyFont="1" applyFill="1" applyBorder="1" applyAlignment="1">
      <alignment wrapText="1"/>
    </xf>
    <xf numFmtId="168" fontId="8" fillId="2" borderId="4" xfId="0" applyNumberFormat="1" applyFont="1" applyFill="1" applyBorder="1" applyAlignment="1">
      <alignment wrapText="1"/>
    </xf>
    <xf numFmtId="0" fontId="2" fillId="2" borderId="5" xfId="0" applyFont="1" applyFill="1" applyBorder="1" applyAlignment="1">
      <alignment horizontal="left" wrapText="1"/>
    </xf>
    <xf numFmtId="14" fontId="8" fillId="3" borderId="2" xfId="0" applyNumberFormat="1" applyFont="1" applyFill="1" applyBorder="1" applyAlignment="1">
      <alignment horizontal="right" vertical="top" wrapText="1"/>
    </xf>
    <xf numFmtId="14" fontId="8" fillId="2" borderId="2" xfId="0" applyNumberFormat="1" applyFont="1" applyFill="1" applyBorder="1" applyAlignment="1">
      <alignment horizontal="right" vertical="top" wrapText="1"/>
    </xf>
    <xf numFmtId="0" fontId="8" fillId="2" borderId="5" xfId="0" applyFont="1" applyFill="1" applyBorder="1" applyAlignment="1">
      <alignment wrapText="1"/>
    </xf>
    <xf numFmtId="0" fontId="2" fillId="2" borderId="6" xfId="0" applyFont="1" applyFill="1" applyBorder="1" applyAlignment="1">
      <alignment horizontal="left" wrapText="1"/>
    </xf>
    <xf numFmtId="0" fontId="10" fillId="2" borderId="0" xfId="0" applyFont="1" applyFill="1" applyAlignment="1">
      <alignment horizontal="left" vertical="top" wrapText="1"/>
    </xf>
    <xf numFmtId="0" fontId="2" fillId="2" borderId="9" xfId="0" applyFont="1" applyFill="1" applyBorder="1" applyAlignment="1">
      <alignment wrapText="1"/>
    </xf>
    <xf numFmtId="167" fontId="2" fillId="2" borderId="9" xfId="0" applyNumberFormat="1" applyFont="1" applyFill="1" applyBorder="1" applyAlignment="1">
      <alignment horizontal="right" wrapText="1"/>
    </xf>
    <xf numFmtId="167" fontId="2" fillId="2" borderId="6" xfId="0" applyNumberFormat="1" applyFont="1" applyFill="1" applyBorder="1" applyAlignment="1">
      <alignment horizontal="right" wrapText="1"/>
    </xf>
    <xf numFmtId="167" fontId="2" fillId="2" borderId="4" xfId="0" applyNumberFormat="1" applyFont="1" applyFill="1" applyBorder="1" applyAlignment="1">
      <alignment horizontal="right" wrapText="1"/>
    </xf>
    <xf numFmtId="0" fontId="2" fillId="2" borderId="10" xfId="0" applyFont="1" applyFill="1" applyBorder="1" applyAlignment="1">
      <alignment horizontal="left" wrapText="1"/>
    </xf>
    <xf numFmtId="167" fontId="2" fillId="2" borderId="10" xfId="0" applyNumberFormat="1" applyFont="1" applyFill="1" applyBorder="1" applyAlignment="1">
      <alignment horizontal="right" wrapText="1"/>
    </xf>
    <xf numFmtId="0" fontId="2" fillId="2" borderId="1" xfId="0" applyFont="1" applyFill="1" applyBorder="1" applyAlignment="1">
      <alignment wrapText="1"/>
    </xf>
    <xf numFmtId="0" fontId="2" fillId="2" borderId="3" xfId="0" applyFont="1" applyFill="1" applyBorder="1" applyAlignment="1">
      <alignment horizontal="left" vertical="top" wrapText="1"/>
    </xf>
    <xf numFmtId="0" fontId="8" fillId="3" borderId="3" xfId="0" applyFont="1" applyFill="1" applyBorder="1" applyAlignment="1">
      <alignment horizontal="right" vertical="top" wrapText="1"/>
    </xf>
    <xf numFmtId="0" fontId="8" fillId="2" borderId="3" xfId="0" applyFont="1" applyFill="1" applyBorder="1" applyAlignment="1">
      <alignment horizontal="right" vertical="top" wrapText="1"/>
    </xf>
    <xf numFmtId="0" fontId="2" fillId="3" borderId="3" xfId="0" applyFont="1" applyFill="1" applyBorder="1" applyAlignment="1">
      <alignment horizontal="right" wrapText="1"/>
    </xf>
    <xf numFmtId="0" fontId="2" fillId="2" borderId="3" xfId="0" applyFont="1" applyFill="1" applyBorder="1" applyAlignment="1">
      <alignment horizontal="right" wrapText="1"/>
    </xf>
    <xf numFmtId="0" fontId="2" fillId="3" borderId="0" xfId="0" applyFont="1" applyFill="1" applyAlignment="1">
      <alignment horizontal="right" wrapText="1"/>
    </xf>
    <xf numFmtId="0" fontId="2" fillId="2" borderId="0" xfId="0" applyFont="1" applyFill="1" applyAlignment="1">
      <alignment horizontal="right" wrapText="1"/>
    </xf>
    <xf numFmtId="0" fontId="9" fillId="2" borderId="0" xfId="0" applyFont="1" applyFill="1" applyAlignment="1">
      <alignment horizontal="left" wrapText="1"/>
    </xf>
    <xf numFmtId="0" fontId="8" fillId="2" borderId="0" xfId="0" applyFont="1" applyFill="1" applyAlignment="1">
      <alignment horizontal="left" wrapText="1"/>
    </xf>
    <xf numFmtId="0" fontId="8" fillId="2" borderId="0" xfId="0" applyFont="1" applyFill="1" applyAlignment="1">
      <alignment wrapText="1"/>
    </xf>
    <xf numFmtId="0" fontId="2" fillId="2" borderId="1" xfId="0" applyFont="1" applyFill="1" applyBorder="1" applyAlignment="1">
      <alignment horizontal="right" wrapText="1"/>
    </xf>
    <xf numFmtId="0" fontId="9" fillId="2" borderId="0" xfId="0" applyFont="1" applyFill="1" applyAlignment="1">
      <alignment wrapText="1"/>
    </xf>
    <xf numFmtId="0" fontId="10" fillId="2" borderId="3" xfId="0" applyFont="1" applyFill="1" applyBorder="1" applyAlignment="1">
      <alignment wrapText="1"/>
    </xf>
    <xf numFmtId="0" fontId="10" fillId="2" borderId="0" xfId="0" applyFont="1" applyFill="1" applyAlignment="1">
      <alignment wrapText="1"/>
    </xf>
    <xf numFmtId="0" fontId="9" fillId="2" borderId="3" xfId="0" applyFont="1" applyFill="1" applyBorder="1" applyAlignment="1">
      <alignment vertical="top" wrapText="1"/>
    </xf>
    <xf numFmtId="0" fontId="2" fillId="2" borderId="3" xfId="0" applyFont="1" applyFill="1" applyBorder="1" applyAlignment="1">
      <alignment vertical="top" wrapText="1"/>
    </xf>
    <xf numFmtId="0" fontId="9" fillId="2" borderId="0" xfId="0" applyFont="1" applyFill="1" applyAlignment="1">
      <alignment vertical="top" wrapText="1"/>
    </xf>
    <xf numFmtId="0" fontId="8" fillId="2" borderId="3" xfId="0" applyFont="1" applyFill="1" applyBorder="1" applyAlignment="1">
      <alignment wrapText="1"/>
    </xf>
    <xf numFmtId="0" fontId="8" fillId="3" borderId="3" xfId="0" applyFont="1" applyFill="1" applyBorder="1" applyAlignment="1">
      <alignment horizontal="right" wrapText="1"/>
    </xf>
    <xf numFmtId="0" fontId="8" fillId="2" borderId="3" xfId="0" applyFont="1" applyFill="1" applyBorder="1" applyAlignment="1">
      <alignment horizontal="right" wrapText="1"/>
    </xf>
    <xf numFmtId="0" fontId="9" fillId="2" borderId="3" xfId="0" applyFont="1" applyFill="1" applyBorder="1" applyAlignment="1">
      <alignment horizontal="right" wrapText="1"/>
    </xf>
    <xf numFmtId="0" fontId="8" fillId="2" borderId="6" xfId="0" applyFont="1" applyFill="1" applyBorder="1" applyAlignment="1">
      <alignment wrapText="1"/>
    </xf>
    <xf numFmtId="0" fontId="8" fillId="2" borderId="4" xfId="0" applyFont="1" applyFill="1" applyBorder="1" applyAlignment="1">
      <alignment wrapText="1"/>
    </xf>
    <xf numFmtId="0" fontId="2" fillId="2" borderId="1" xfId="0" applyFont="1" applyFill="1" applyBorder="1" applyAlignment="1">
      <alignment horizontal="left" wrapText="1"/>
    </xf>
    <xf numFmtId="0" fontId="2" fillId="2" borderId="0" xfId="0" applyFont="1" applyFill="1" applyAlignment="1">
      <alignment vertical="top" wrapText="1"/>
    </xf>
    <xf numFmtId="0" fontId="2" fillId="2" borderId="0" xfId="0" applyFont="1" applyFill="1" applyAlignment="1">
      <alignment horizontal="right" vertical="top" wrapText="1"/>
    </xf>
    <xf numFmtId="0" fontId="2" fillId="3" borderId="4" xfId="0" applyFont="1" applyFill="1" applyBorder="1" applyAlignment="1">
      <alignment horizontal="right" wrapText="1"/>
    </xf>
    <xf numFmtId="0" fontId="2" fillId="2" borderId="4" xfId="0" applyFont="1" applyFill="1" applyBorder="1" applyAlignment="1">
      <alignment horizontal="right" wrapText="1"/>
    </xf>
    <xf numFmtId="0" fontId="8" fillId="2" borderId="3" xfId="0" applyFont="1" applyFill="1" applyBorder="1" applyAlignment="1">
      <alignment horizontal="left" wrapText="1"/>
    </xf>
    <xf numFmtId="0" fontId="7" fillId="2" borderId="0" xfId="0" applyFont="1" applyFill="1" applyAlignment="1">
      <alignment horizontal="left" wrapText="1"/>
    </xf>
    <xf numFmtId="0" fontId="8" fillId="2" borderId="4" xfId="0" applyFont="1" applyFill="1" applyBorder="1" applyAlignment="1">
      <alignment horizontal="left" wrapText="1"/>
    </xf>
    <xf numFmtId="0" fontId="8" fillId="2" borderId="6" xfId="0" applyFont="1" applyFill="1" applyBorder="1" applyAlignment="1">
      <alignment horizontal="left" wrapText="1"/>
    </xf>
    <xf numFmtId="0" fontId="2" fillId="3" borderId="6" xfId="0" applyFont="1" applyFill="1" applyBorder="1" applyAlignment="1">
      <alignment horizontal="right" wrapText="1"/>
    </xf>
    <xf numFmtId="0" fontId="2" fillId="2" borderId="6" xfId="0" applyFont="1" applyFill="1" applyBorder="1" applyAlignment="1">
      <alignment horizontal="right" wrapText="1"/>
    </xf>
    <xf numFmtId="0" fontId="2" fillId="2" borderId="0" xfId="0" applyFont="1" applyFill="1" applyAlignment="1">
      <alignment horizontal="left" wrapText="1" indent="1"/>
    </xf>
    <xf numFmtId="0" fontId="2" fillId="2" borderId="4" xfId="0" applyFont="1" applyFill="1" applyBorder="1" applyAlignment="1">
      <alignment horizontal="left" wrapText="1" indent="1"/>
    </xf>
    <xf numFmtId="0" fontId="8" fillId="2" borderId="5" xfId="0" applyFont="1" applyFill="1" applyBorder="1" applyAlignment="1">
      <alignment horizontal="right" wrapText="1"/>
    </xf>
    <xf numFmtId="0" fontId="8" fillId="4" borderId="2" xfId="0" applyFont="1" applyFill="1" applyBorder="1" applyAlignment="1">
      <alignment horizontal="right" vertical="top" wrapText="1"/>
    </xf>
    <xf numFmtId="0" fontId="9" fillId="2" borderId="0" xfId="0" applyFont="1" applyFill="1" applyAlignment="1">
      <alignment horizontal="left" wrapText="1" indent="2"/>
    </xf>
    <xf numFmtId="0" fontId="9" fillId="2" borderId="4" xfId="0" applyFont="1" applyFill="1" applyBorder="1" applyAlignment="1">
      <alignment horizontal="left" wrapText="1"/>
    </xf>
    <xf numFmtId="169" fontId="9" fillId="3" borderId="4" xfId="0" applyNumberFormat="1" applyFont="1" applyFill="1" applyBorder="1" applyAlignment="1">
      <alignment horizontal="right" wrapText="1"/>
    </xf>
    <xf numFmtId="169" fontId="9" fillId="4" borderId="4" xfId="0" applyNumberFormat="1" applyFont="1" applyFill="1" applyBorder="1" applyAlignment="1">
      <alignment horizontal="right" wrapText="1"/>
    </xf>
    <xf numFmtId="0" fontId="2" fillId="4" borderId="6" xfId="0" applyFont="1" applyFill="1" applyBorder="1" applyAlignment="1">
      <alignment horizontal="right" wrapText="1"/>
    </xf>
    <xf numFmtId="0" fontId="12" fillId="2" borderId="0" xfId="0" applyFont="1" applyFill="1" applyAlignment="1">
      <alignment wrapText="1"/>
    </xf>
    <xf numFmtId="165" fontId="9" fillId="2" borderId="0" xfId="0" applyNumberFormat="1" applyFont="1" applyFill="1" applyAlignment="1">
      <alignment horizontal="right" wrapText="1"/>
    </xf>
    <xf numFmtId="169" fontId="9" fillId="3" borderId="0" xfId="0" applyNumberFormat="1" applyFont="1" applyFill="1" applyAlignment="1">
      <alignment horizontal="right" wrapText="1"/>
    </xf>
    <xf numFmtId="169" fontId="9" fillId="4" borderId="0" xfId="0" applyNumberFormat="1" applyFont="1" applyFill="1" applyAlignment="1">
      <alignment horizontal="right" wrapText="1"/>
    </xf>
    <xf numFmtId="0" fontId="2" fillId="4" borderId="3" xfId="0" applyFont="1" applyFill="1" applyBorder="1" applyAlignment="1">
      <alignment horizontal="right" wrapText="1"/>
    </xf>
    <xf numFmtId="0" fontId="2" fillId="4" borderId="4" xfId="0" applyFont="1" applyFill="1" applyBorder="1" applyAlignment="1">
      <alignment wrapText="1"/>
    </xf>
    <xf numFmtId="170" fontId="2" fillId="2" borderId="6" xfId="0" applyNumberFormat="1" applyFont="1" applyFill="1" applyBorder="1" applyAlignment="1">
      <alignment horizontal="right" wrapText="1"/>
    </xf>
    <xf numFmtId="171" fontId="2" fillId="2" borderId="6" xfId="0" applyNumberFormat="1" applyFont="1" applyFill="1" applyBorder="1" applyAlignment="1">
      <alignment horizontal="right" wrapText="1"/>
    </xf>
    <xf numFmtId="172" fontId="2" fillId="3" borderId="6" xfId="0" applyNumberFormat="1" applyFont="1" applyFill="1" applyBorder="1" applyAlignment="1">
      <alignment horizontal="right" wrapText="1"/>
    </xf>
    <xf numFmtId="172" fontId="2" fillId="4" borderId="6" xfId="0" applyNumberFormat="1" applyFont="1" applyFill="1" applyBorder="1" applyAlignment="1">
      <alignment horizontal="right" wrapText="1"/>
    </xf>
    <xf numFmtId="171" fontId="2" fillId="2" borderId="1" xfId="0" applyNumberFormat="1" applyFont="1" applyFill="1" applyBorder="1" applyAlignment="1">
      <alignment horizontal="right" wrapText="1"/>
    </xf>
    <xf numFmtId="173" fontId="2" fillId="3" borderId="1" xfId="0" applyNumberFormat="1" applyFont="1" applyFill="1" applyBorder="1" applyAlignment="1">
      <alignment horizontal="right" wrapText="1"/>
    </xf>
    <xf numFmtId="172" fontId="2" fillId="4" borderId="1" xfId="0" applyNumberFormat="1" applyFont="1" applyFill="1" applyBorder="1" applyAlignment="1">
      <alignment horizontal="right" wrapText="1"/>
    </xf>
    <xf numFmtId="0" fontId="2" fillId="2" borderId="0" xfId="0" applyFont="1" applyFill="1" applyAlignment="1">
      <alignment wrapText="1" indent="1"/>
    </xf>
    <xf numFmtId="0" fontId="13" fillId="2" borderId="6" xfId="0" applyFont="1" applyFill="1" applyBorder="1" applyAlignment="1">
      <alignment wrapText="1"/>
    </xf>
    <xf numFmtId="0" fontId="13" fillId="2" borderId="6" xfId="0" applyFont="1" applyFill="1" applyBorder="1" applyAlignment="1">
      <alignment horizontal="right" wrapText="1"/>
    </xf>
    <xf numFmtId="0" fontId="13" fillId="3" borderId="6" xfId="0" applyFont="1" applyFill="1" applyBorder="1" applyAlignment="1">
      <alignment horizontal="right" wrapText="1"/>
    </xf>
    <xf numFmtId="0" fontId="13" fillId="4" borderId="6" xfId="0" applyFont="1" applyFill="1" applyBorder="1" applyAlignment="1">
      <alignment horizontal="right" wrapText="1"/>
    </xf>
    <xf numFmtId="0" fontId="2" fillId="4" borderId="0" xfId="0" applyFont="1" applyFill="1" applyAlignment="1">
      <alignment horizontal="right" wrapText="1"/>
    </xf>
    <xf numFmtId="0" fontId="2" fillId="3" borderId="4" xfId="0" applyFont="1" applyFill="1" applyBorder="1" applyAlignment="1">
      <alignment wrapText="1"/>
    </xf>
    <xf numFmtId="0" fontId="2" fillId="3" borderId="9" xfId="0" applyFont="1" applyFill="1" applyBorder="1" applyAlignment="1">
      <alignment wrapText="1"/>
    </xf>
    <xf numFmtId="0" fontId="2" fillId="5" borderId="9" xfId="0" applyFont="1" applyFill="1" applyBorder="1" applyAlignment="1">
      <alignment wrapText="1"/>
    </xf>
    <xf numFmtId="15" fontId="8" fillId="2" borderId="2" xfId="0" applyNumberFormat="1" applyFont="1" applyFill="1" applyBorder="1" applyAlignment="1">
      <alignment horizontal="right" vertical="top" wrapText="1"/>
    </xf>
    <xf numFmtId="15" fontId="8" fillId="3" borderId="2" xfId="0" applyNumberFormat="1" applyFont="1" applyFill="1" applyBorder="1" applyAlignment="1">
      <alignment horizontal="right" vertical="top" wrapText="1"/>
    </xf>
    <xf numFmtId="174" fontId="9" fillId="2" borderId="4" xfId="0" applyNumberFormat="1" applyFont="1" applyFill="1" applyBorder="1" applyAlignment="1">
      <alignment wrapText="1"/>
    </xf>
    <xf numFmtId="174" fontId="9" fillId="5" borderId="4" xfId="0" applyNumberFormat="1" applyFont="1" applyFill="1" applyBorder="1" applyAlignment="1">
      <alignment wrapText="1"/>
    </xf>
    <xf numFmtId="0" fontId="2" fillId="2" borderId="9" xfId="0" applyFont="1" applyFill="1" applyBorder="1" applyAlignment="1">
      <alignment horizontal="left" wrapText="1"/>
    </xf>
    <xf numFmtId="9" fontId="9" fillId="3" borderId="4" xfId="0" applyNumberFormat="1" applyFont="1" applyFill="1" applyBorder="1" applyAlignment="1">
      <alignment horizontal="right" wrapText="1"/>
    </xf>
    <xf numFmtId="166" fontId="2" fillId="2" borderId="0" xfId="0" applyNumberFormat="1" applyFont="1" applyFill="1" applyAlignment="1">
      <alignment wrapText="1"/>
    </xf>
    <xf numFmtId="175" fontId="2" fillId="3" borderId="3" xfId="1" applyNumberFormat="1" applyFont="1" applyFill="1" applyBorder="1" applyAlignment="1">
      <alignment wrapText="1"/>
    </xf>
    <xf numFmtId="175" fontId="2" fillId="2" borderId="3" xfId="1" applyNumberFormat="1" applyFont="1" applyFill="1" applyBorder="1" applyAlignment="1">
      <alignment wrapText="1"/>
    </xf>
    <xf numFmtId="175" fontId="2" fillId="3" borderId="4" xfId="1" applyNumberFormat="1" applyFont="1" applyFill="1" applyBorder="1" applyAlignment="1">
      <alignment wrapText="1"/>
    </xf>
    <xf numFmtId="175" fontId="2" fillId="2" borderId="4" xfId="1" applyNumberFormat="1" applyFont="1" applyFill="1" applyBorder="1" applyAlignment="1">
      <alignment wrapText="1"/>
    </xf>
    <xf numFmtId="175" fontId="2" fillId="3" borderId="5" xfId="1" applyNumberFormat="1" applyFont="1" applyFill="1" applyBorder="1" applyAlignment="1">
      <alignment wrapText="1"/>
    </xf>
    <xf numFmtId="175" fontId="2" fillId="2" borderId="5" xfId="1" applyNumberFormat="1" applyFont="1" applyFill="1" applyBorder="1" applyAlignment="1">
      <alignment wrapText="1"/>
    </xf>
    <xf numFmtId="4" fontId="2" fillId="3" borderId="6" xfId="0" applyNumberFormat="1" applyFont="1" applyFill="1" applyBorder="1" applyAlignment="1">
      <alignment horizontal="right" wrapText="1"/>
    </xf>
    <xf numFmtId="4" fontId="2" fillId="2" borderId="6" xfId="0" applyNumberFormat="1" applyFont="1" applyFill="1" applyBorder="1" applyAlignment="1">
      <alignment horizontal="right" wrapText="1"/>
    </xf>
    <xf numFmtId="176" fontId="2" fillId="3" borderId="3" xfId="0" applyNumberFormat="1" applyFont="1" applyFill="1" applyBorder="1" applyAlignment="1">
      <alignment wrapText="1"/>
    </xf>
    <xf numFmtId="176" fontId="2" fillId="2" borderId="3" xfId="0" applyNumberFormat="1" applyFont="1" applyFill="1" applyBorder="1" applyAlignment="1">
      <alignment wrapText="1"/>
    </xf>
    <xf numFmtId="176" fontId="2" fillId="3" borderId="4" xfId="0" applyNumberFormat="1" applyFont="1" applyFill="1" applyBorder="1" applyAlignment="1">
      <alignment wrapText="1"/>
    </xf>
    <xf numFmtId="176" fontId="2" fillId="2" borderId="4" xfId="0" applyNumberFormat="1" applyFont="1" applyFill="1" applyBorder="1" applyAlignment="1">
      <alignment wrapText="1"/>
    </xf>
    <xf numFmtId="176" fontId="2" fillId="3" borderId="6" xfId="0" applyNumberFormat="1" applyFont="1" applyFill="1" applyBorder="1" applyAlignment="1">
      <alignment horizontal="right" wrapText="1"/>
    </xf>
    <xf numFmtId="176" fontId="2" fillId="2" borderId="6" xfId="0" applyNumberFormat="1" applyFont="1" applyFill="1" applyBorder="1" applyAlignment="1">
      <alignment horizontal="right" wrapText="1"/>
    </xf>
    <xf numFmtId="176" fontId="8" fillId="3" borderId="5" xfId="0" applyNumberFormat="1" applyFont="1" applyFill="1" applyBorder="1" applyAlignment="1">
      <alignment horizontal="right" wrapText="1"/>
    </xf>
    <xf numFmtId="176" fontId="8" fillId="2" borderId="5" xfId="0" applyNumberFormat="1" applyFont="1" applyFill="1" applyBorder="1" applyAlignment="1">
      <alignment horizontal="right" wrapText="1"/>
    </xf>
    <xf numFmtId="176" fontId="2" fillId="3" borderId="9" xfId="0" applyNumberFormat="1" applyFont="1" applyFill="1" applyBorder="1" applyAlignment="1">
      <alignment wrapText="1"/>
    </xf>
    <xf numFmtId="176" fontId="2" fillId="2" borderId="9" xfId="0" applyNumberFormat="1" applyFont="1" applyFill="1" applyBorder="1" applyAlignment="1">
      <alignment wrapText="1"/>
    </xf>
    <xf numFmtId="176" fontId="2" fillId="3" borderId="6" xfId="0" applyNumberFormat="1" applyFont="1" applyFill="1" applyBorder="1" applyAlignment="1">
      <alignment wrapText="1"/>
    </xf>
    <xf numFmtId="176" fontId="2" fillId="2" borderId="6" xfId="0" applyNumberFormat="1" applyFont="1" applyFill="1" applyBorder="1" applyAlignment="1">
      <alignment wrapText="1"/>
    </xf>
    <xf numFmtId="176" fontId="2" fillId="3" borderId="5" xfId="0" applyNumberFormat="1" applyFont="1" applyFill="1" applyBorder="1" applyAlignment="1">
      <alignment wrapText="1"/>
    </xf>
    <xf numFmtId="176" fontId="2" fillId="2" borderId="5" xfId="0" applyNumberFormat="1" applyFont="1" applyFill="1" applyBorder="1" applyAlignment="1">
      <alignment wrapText="1"/>
    </xf>
    <xf numFmtId="3" fontId="2" fillId="3" borderId="3" xfId="0" applyNumberFormat="1" applyFont="1" applyFill="1" applyBorder="1" applyAlignment="1">
      <alignment wrapText="1"/>
    </xf>
    <xf numFmtId="3" fontId="2" fillId="2" borderId="3" xfId="0" applyNumberFormat="1" applyFont="1" applyFill="1" applyBorder="1" applyAlignment="1">
      <alignment wrapText="1"/>
    </xf>
    <xf numFmtId="3" fontId="2" fillId="3" borderId="4" xfId="0" applyNumberFormat="1" applyFont="1" applyFill="1" applyBorder="1" applyAlignment="1">
      <alignment wrapText="1"/>
    </xf>
    <xf numFmtId="3" fontId="2" fillId="2" borderId="4" xfId="0" applyNumberFormat="1" applyFont="1" applyFill="1" applyBorder="1" applyAlignment="1">
      <alignment wrapText="1"/>
    </xf>
    <xf numFmtId="3" fontId="2" fillId="3" borderId="6" xfId="0" applyNumberFormat="1" applyFont="1" applyFill="1" applyBorder="1" applyAlignment="1">
      <alignment horizontal="right" wrapText="1"/>
    </xf>
    <xf numFmtId="3" fontId="2" fillId="2" borderId="6" xfId="0" applyNumberFormat="1" applyFont="1" applyFill="1" applyBorder="1" applyAlignment="1">
      <alignment horizontal="right" wrapText="1"/>
    </xf>
    <xf numFmtId="3" fontId="8" fillId="3" borderId="5" xfId="0" applyNumberFormat="1" applyFont="1" applyFill="1" applyBorder="1" applyAlignment="1">
      <alignment horizontal="right" wrapText="1"/>
    </xf>
    <xf numFmtId="3" fontId="8" fillId="2" borderId="5" xfId="0" applyNumberFormat="1" applyFont="1" applyFill="1" applyBorder="1" applyAlignment="1">
      <alignment horizontal="right" wrapText="1"/>
    </xf>
    <xf numFmtId="3" fontId="2" fillId="2" borderId="6" xfId="0" applyNumberFormat="1" applyFont="1" applyFill="1" applyBorder="1" applyAlignment="1">
      <alignment wrapText="1"/>
    </xf>
    <xf numFmtId="2" fontId="2" fillId="2" borderId="0" xfId="0" applyNumberFormat="1" applyFont="1" applyFill="1" applyAlignment="1">
      <alignment wrapText="1"/>
    </xf>
    <xf numFmtId="2" fontId="0" fillId="0" borderId="0" xfId="0" applyNumberFormat="1" applyAlignment="1">
      <alignment wrapText="1"/>
    </xf>
    <xf numFmtId="3" fontId="2" fillId="3" borderId="3" xfId="0" applyNumberFormat="1" applyFont="1" applyFill="1" applyBorder="1" applyAlignment="1">
      <alignment horizontal="right" vertical="top" wrapText="1"/>
    </xf>
    <xf numFmtId="3" fontId="2" fillId="2" borderId="3" xfId="0" applyNumberFormat="1" applyFont="1" applyFill="1" applyBorder="1" applyAlignment="1">
      <alignment horizontal="right" vertical="top" wrapText="1"/>
    </xf>
    <xf numFmtId="3" fontId="2" fillId="2" borderId="4" xfId="0" applyNumberFormat="1" applyFont="1" applyFill="1" applyBorder="1" applyAlignment="1">
      <alignment horizontal="right" wrapText="1"/>
    </xf>
    <xf numFmtId="3" fontId="8" fillId="3" borderId="5" xfId="0" applyNumberFormat="1" applyFont="1" applyFill="1" applyBorder="1" applyAlignment="1">
      <alignment wrapText="1"/>
    </xf>
    <xf numFmtId="3" fontId="2" fillId="3" borderId="0" xfId="0" applyNumberFormat="1" applyFont="1" applyFill="1" applyAlignment="1">
      <alignment wrapText="1"/>
    </xf>
    <xf numFmtId="3" fontId="2" fillId="2" borderId="0" xfId="0" applyNumberFormat="1" applyFont="1" applyFill="1" applyAlignment="1">
      <alignment horizontal="right" wrapText="1"/>
    </xf>
    <xf numFmtId="3" fontId="8" fillId="2" borderId="5" xfId="0" applyNumberFormat="1" applyFont="1" applyFill="1" applyBorder="1" applyAlignment="1">
      <alignment wrapText="1"/>
    </xf>
    <xf numFmtId="3" fontId="2" fillId="3" borderId="0" xfId="0" applyNumberFormat="1" applyFont="1" applyFill="1" applyAlignment="1">
      <alignment horizontal="right" wrapText="1"/>
    </xf>
    <xf numFmtId="3" fontId="2" fillId="3" borderId="4" xfId="0" applyNumberFormat="1" applyFont="1" applyFill="1" applyBorder="1" applyAlignment="1">
      <alignment horizontal="right" wrapText="1"/>
    </xf>
    <xf numFmtId="3" fontId="2" fillId="3" borderId="3" xfId="0" applyNumberFormat="1" applyFont="1" applyFill="1" applyBorder="1" applyAlignment="1">
      <alignment horizontal="right" wrapText="1"/>
    </xf>
    <xf numFmtId="3" fontId="2" fillId="2" borderId="3" xfId="0" applyNumberFormat="1" applyFont="1" applyFill="1" applyBorder="1" applyAlignment="1">
      <alignment horizontal="right" wrapText="1"/>
    </xf>
    <xf numFmtId="176" fontId="2" fillId="3" borderId="3" xfId="0" applyNumberFormat="1" applyFont="1" applyFill="1" applyBorder="1" applyAlignment="1">
      <alignment horizontal="right" vertical="top" wrapText="1"/>
    </xf>
    <xf numFmtId="176" fontId="2" fillId="2" borderId="3" xfId="0" applyNumberFormat="1" applyFont="1" applyFill="1" applyBorder="1" applyAlignment="1">
      <alignment horizontal="right" vertical="top" wrapText="1"/>
    </xf>
    <xf numFmtId="176" fontId="2" fillId="3" borderId="0" xfId="0" applyNumberFormat="1" applyFont="1" applyFill="1" applyAlignment="1">
      <alignment wrapText="1"/>
    </xf>
    <xf numFmtId="176" fontId="2" fillId="2" borderId="0" xfId="0" applyNumberFormat="1" applyFont="1" applyFill="1" applyAlignment="1">
      <alignment horizontal="right" wrapText="1"/>
    </xf>
    <xf numFmtId="176" fontId="2" fillId="2" borderId="4" xfId="0" applyNumberFormat="1" applyFont="1" applyFill="1" applyBorder="1" applyAlignment="1">
      <alignment horizontal="right" wrapText="1"/>
    </xf>
    <xf numFmtId="176" fontId="8" fillId="3" borderId="5" xfId="0" applyNumberFormat="1" applyFont="1" applyFill="1" applyBorder="1" applyAlignment="1">
      <alignment wrapText="1"/>
    </xf>
    <xf numFmtId="176" fontId="8" fillId="2" borderId="5" xfId="0" applyNumberFormat="1" applyFont="1" applyFill="1" applyBorder="1" applyAlignment="1">
      <alignment wrapText="1"/>
    </xf>
    <xf numFmtId="176" fontId="2" fillId="3" borderId="0" xfId="0" applyNumberFormat="1" applyFont="1" applyFill="1" applyAlignment="1">
      <alignment horizontal="right" wrapText="1"/>
    </xf>
    <xf numFmtId="176" fontId="2" fillId="3" borderId="4" xfId="0" applyNumberFormat="1" applyFont="1" applyFill="1" applyBorder="1" applyAlignment="1">
      <alignment horizontal="right" wrapText="1"/>
    </xf>
    <xf numFmtId="176" fontId="2" fillId="3" borderId="5" xfId="0" applyNumberFormat="1" applyFont="1" applyFill="1" applyBorder="1" applyAlignment="1">
      <alignment horizontal="right" wrapText="1"/>
    </xf>
    <xf numFmtId="176" fontId="2" fillId="2" borderId="5" xfId="0" applyNumberFormat="1" applyFont="1" applyFill="1" applyBorder="1" applyAlignment="1">
      <alignment horizontal="right" wrapText="1"/>
    </xf>
    <xf numFmtId="176" fontId="2" fillId="3" borderId="3" xfId="0" applyNumberFormat="1" applyFont="1" applyFill="1" applyBorder="1" applyAlignment="1">
      <alignment horizontal="right" wrapText="1"/>
    </xf>
    <xf numFmtId="176" fontId="2" fillId="2" borderId="3" xfId="0" applyNumberFormat="1" applyFont="1" applyFill="1" applyBorder="1" applyAlignment="1">
      <alignment horizontal="right" wrapText="1"/>
    </xf>
    <xf numFmtId="4" fontId="2" fillId="3" borderId="5" xfId="0" applyNumberFormat="1" applyFont="1" applyFill="1" applyBorder="1" applyAlignment="1">
      <alignment horizontal="right" wrapText="1"/>
    </xf>
    <xf numFmtId="4" fontId="2" fillId="2" borderId="5" xfId="1" applyNumberFormat="1" applyFont="1" applyFill="1" applyBorder="1" applyAlignment="1">
      <alignment horizontal="right" wrapText="1"/>
    </xf>
    <xf numFmtId="3" fontId="8" fillId="3" borderId="6" xfId="0" applyNumberFormat="1" applyFont="1" applyFill="1" applyBorder="1" applyAlignment="1">
      <alignment wrapText="1"/>
    </xf>
    <xf numFmtId="3" fontId="8" fillId="2" borderId="6" xfId="0" applyNumberFormat="1" applyFont="1" applyFill="1" applyBorder="1" applyAlignment="1">
      <alignment wrapText="1"/>
    </xf>
    <xf numFmtId="3" fontId="2" fillId="2" borderId="0" xfId="0" applyNumberFormat="1" applyFont="1" applyFill="1" applyAlignment="1">
      <alignment wrapText="1"/>
    </xf>
    <xf numFmtId="3" fontId="8" fillId="3" borderId="0" xfId="0" applyNumberFormat="1" applyFont="1" applyFill="1" applyAlignment="1">
      <alignment horizontal="right" wrapText="1"/>
    </xf>
    <xf numFmtId="3" fontId="8" fillId="2" borderId="0" xfId="0" applyNumberFormat="1" applyFont="1" applyFill="1" applyAlignment="1">
      <alignment horizontal="right" wrapText="1"/>
    </xf>
    <xf numFmtId="3" fontId="8" fillId="3" borderId="1" xfId="0" applyNumberFormat="1" applyFont="1" applyFill="1" applyBorder="1" applyAlignment="1">
      <alignment horizontal="right" wrapText="1"/>
    </xf>
    <xf numFmtId="3" fontId="8" fillId="2" borderId="1" xfId="0" applyNumberFormat="1" applyFont="1" applyFill="1" applyBorder="1" applyAlignment="1">
      <alignment horizontal="right" wrapText="1"/>
    </xf>
    <xf numFmtId="4" fontId="2" fillId="3" borderId="1" xfId="0" applyNumberFormat="1" applyFont="1" applyFill="1" applyBorder="1" applyAlignment="1">
      <alignment horizontal="right" wrapText="1"/>
    </xf>
    <xf numFmtId="4" fontId="2" fillId="2" borderId="1" xfId="0" applyNumberFormat="1" applyFont="1" applyFill="1" applyBorder="1" applyAlignment="1">
      <alignment horizontal="right" wrapText="1"/>
    </xf>
    <xf numFmtId="4" fontId="2" fillId="3" borderId="3" xfId="0" applyNumberFormat="1" applyFont="1" applyFill="1" applyBorder="1" applyAlignment="1">
      <alignment horizontal="right" wrapText="1"/>
    </xf>
    <xf numFmtId="4" fontId="2" fillId="2" borderId="3" xfId="0" applyNumberFormat="1" applyFont="1" applyFill="1" applyBorder="1" applyAlignment="1">
      <alignment horizontal="right" wrapText="1"/>
    </xf>
    <xf numFmtId="4" fontId="2" fillId="3" borderId="4" xfId="0" applyNumberFormat="1" applyFont="1" applyFill="1" applyBorder="1" applyAlignment="1">
      <alignment horizontal="right" wrapText="1"/>
    </xf>
    <xf numFmtId="4" fontId="2" fillId="2" borderId="4" xfId="0" applyNumberFormat="1" applyFont="1" applyFill="1" applyBorder="1" applyAlignment="1">
      <alignment horizontal="right" wrapText="1"/>
    </xf>
    <xf numFmtId="4" fontId="2" fillId="2" borderId="0" xfId="0" applyNumberFormat="1" applyFont="1" applyFill="1" applyAlignment="1">
      <alignment wrapText="1"/>
    </xf>
    <xf numFmtId="3" fontId="2" fillId="3" borderId="1" xfId="0" applyNumberFormat="1" applyFont="1" applyFill="1" applyBorder="1" applyAlignment="1">
      <alignment horizontal="right" wrapText="1"/>
    </xf>
    <xf numFmtId="3" fontId="2" fillId="2" borderId="1" xfId="0" applyNumberFormat="1" applyFont="1" applyFill="1" applyBorder="1" applyAlignment="1">
      <alignment horizontal="right" wrapText="1"/>
    </xf>
    <xf numFmtId="3" fontId="8" fillId="3" borderId="6" xfId="0" applyNumberFormat="1" applyFont="1" applyFill="1" applyBorder="1" applyAlignment="1">
      <alignment horizontal="right" wrapText="1"/>
    </xf>
    <xf numFmtId="3" fontId="8" fillId="2" borderId="6" xfId="0" applyNumberFormat="1" applyFont="1" applyFill="1" applyBorder="1" applyAlignment="1">
      <alignment horizontal="right" wrapText="1"/>
    </xf>
    <xf numFmtId="3" fontId="8" fillId="2" borderId="3" xfId="0" applyNumberFormat="1" applyFont="1" applyFill="1" applyBorder="1" applyAlignment="1">
      <alignment horizontal="right" wrapText="1"/>
    </xf>
    <xf numFmtId="3" fontId="8" fillId="3" borderId="3" xfId="0" applyNumberFormat="1" applyFont="1" applyFill="1" applyBorder="1" applyAlignment="1">
      <alignment horizontal="right" wrapText="1"/>
    </xf>
    <xf numFmtId="3" fontId="8" fillId="4" borderId="3" xfId="0" applyNumberFormat="1" applyFont="1" applyFill="1" applyBorder="1" applyAlignment="1">
      <alignment horizontal="right" wrapText="1"/>
    </xf>
    <xf numFmtId="3" fontId="9" fillId="2" borderId="0" xfId="0" applyNumberFormat="1" applyFont="1" applyFill="1" applyAlignment="1">
      <alignment horizontal="right" wrapText="1"/>
    </xf>
    <xf numFmtId="3" fontId="9" fillId="3" borderId="0" xfId="0" applyNumberFormat="1" applyFont="1" applyFill="1" applyAlignment="1">
      <alignment horizontal="right" wrapText="1"/>
    </xf>
    <xf numFmtId="3" fontId="9" fillId="2" borderId="0" xfId="0" applyNumberFormat="1" applyFont="1" applyFill="1" applyAlignment="1">
      <alignment wrapText="1"/>
    </xf>
    <xf numFmtId="3" fontId="9" fillId="4" borderId="0" xfId="0" applyNumberFormat="1" applyFont="1" applyFill="1" applyAlignment="1">
      <alignment horizontal="right" wrapText="1"/>
    </xf>
    <xf numFmtId="3" fontId="2" fillId="4" borderId="4" xfId="0" applyNumberFormat="1" applyFont="1" applyFill="1" applyBorder="1" applyAlignment="1">
      <alignment horizontal="right" wrapText="1"/>
    </xf>
    <xf numFmtId="3" fontId="8" fillId="4" borderId="6" xfId="0" applyNumberFormat="1" applyFont="1" applyFill="1" applyBorder="1" applyAlignment="1">
      <alignment horizontal="right" wrapText="1"/>
    </xf>
    <xf numFmtId="3" fontId="2" fillId="4" borderId="0" xfId="0" applyNumberFormat="1" applyFont="1" applyFill="1" applyAlignment="1">
      <alignment horizontal="right" wrapText="1"/>
    </xf>
    <xf numFmtId="3" fontId="13" fillId="2" borderId="0" xfId="0" applyNumberFormat="1" applyFont="1" applyFill="1" applyAlignment="1">
      <alignment horizontal="right" wrapText="1"/>
    </xf>
    <xf numFmtId="3" fontId="13" fillId="3" borderId="0" xfId="0" applyNumberFormat="1" applyFont="1" applyFill="1" applyAlignment="1">
      <alignment horizontal="right" wrapText="1"/>
    </xf>
    <xf numFmtId="3" fontId="13" fillId="4" borderId="0" xfId="0" applyNumberFormat="1" applyFont="1" applyFill="1" applyAlignment="1">
      <alignment horizontal="right" wrapText="1"/>
    </xf>
    <xf numFmtId="3" fontId="8" fillId="4" borderId="5" xfId="0" applyNumberFormat="1" applyFont="1" applyFill="1" applyBorder="1" applyAlignment="1">
      <alignment horizontal="right" wrapText="1"/>
    </xf>
    <xf numFmtId="3" fontId="8" fillId="2" borderId="0" xfId="0" applyNumberFormat="1" applyFont="1" applyFill="1" applyAlignment="1">
      <alignment wrapText="1"/>
    </xf>
    <xf numFmtId="3" fontId="8" fillId="4" borderId="6" xfId="0" applyNumberFormat="1" applyFont="1" applyFill="1" applyBorder="1" applyAlignment="1">
      <alignment wrapText="1"/>
    </xf>
    <xf numFmtId="3" fontId="2" fillId="4" borderId="0" xfId="0" applyNumberFormat="1" applyFont="1" applyFill="1" applyAlignment="1">
      <alignment wrapText="1"/>
    </xf>
    <xf numFmtId="3" fontId="8" fillId="2" borderId="4" xfId="0" applyNumberFormat="1" applyFont="1" applyFill="1" applyBorder="1" applyAlignment="1">
      <alignment wrapText="1"/>
    </xf>
    <xf numFmtId="3" fontId="8" fillId="3" borderId="4" xfId="0" applyNumberFormat="1" applyFont="1" applyFill="1" applyBorder="1" applyAlignment="1">
      <alignment wrapText="1"/>
    </xf>
    <xf numFmtId="3" fontId="8" fillId="4" borderId="4" xfId="0" applyNumberFormat="1" applyFont="1" applyFill="1" applyBorder="1" applyAlignment="1">
      <alignment wrapText="1"/>
    </xf>
    <xf numFmtId="177" fontId="2" fillId="2" borderId="0" xfId="0" applyNumberFormat="1" applyFont="1" applyFill="1" applyAlignment="1">
      <alignment horizontal="right" wrapText="1"/>
    </xf>
    <xf numFmtId="177" fontId="2" fillId="3" borderId="0" xfId="0" applyNumberFormat="1" applyFont="1" applyFill="1" applyAlignment="1">
      <alignment horizontal="right" wrapText="1"/>
    </xf>
    <xf numFmtId="177" fontId="2" fillId="2" borderId="4" xfId="0" applyNumberFormat="1" applyFont="1" applyFill="1" applyBorder="1" applyAlignment="1">
      <alignment horizontal="right" wrapText="1"/>
    </xf>
    <xf numFmtId="177" fontId="2" fillId="3" borderId="4" xfId="0" applyNumberFormat="1" applyFont="1" applyFill="1" applyBorder="1" applyAlignment="1">
      <alignment horizontal="right" wrapText="1"/>
    </xf>
    <xf numFmtId="177" fontId="8" fillId="2" borderId="5" xfId="0" applyNumberFormat="1" applyFont="1" applyFill="1" applyBorder="1" applyAlignment="1">
      <alignment horizontal="right" wrapText="1"/>
    </xf>
    <xf numFmtId="177" fontId="8" fillId="3" borderId="5" xfId="0" applyNumberFormat="1" applyFont="1" applyFill="1" applyBorder="1" applyAlignment="1">
      <alignment horizontal="right" wrapText="1"/>
    </xf>
    <xf numFmtId="177" fontId="8" fillId="2" borderId="3" xfId="0" applyNumberFormat="1" applyFont="1" applyFill="1" applyBorder="1" applyAlignment="1">
      <alignment horizontal="right" wrapText="1"/>
    </xf>
    <xf numFmtId="177" fontId="8" fillId="3" borderId="3" xfId="0" applyNumberFormat="1" applyFont="1" applyFill="1" applyBorder="1" applyAlignment="1">
      <alignment horizontal="right" wrapText="1"/>
    </xf>
    <xf numFmtId="177" fontId="2" fillId="2" borderId="3" xfId="0" applyNumberFormat="1" applyFont="1" applyFill="1" applyBorder="1" applyAlignment="1">
      <alignment horizontal="right" wrapText="1"/>
    </xf>
    <xf numFmtId="177" fontId="2" fillId="3" borderId="3" xfId="0" applyNumberFormat="1" applyFont="1" applyFill="1" applyBorder="1" applyAlignment="1">
      <alignment horizontal="right" wrapText="1"/>
    </xf>
    <xf numFmtId="177" fontId="8" fillId="2" borderId="4" xfId="0" applyNumberFormat="1" applyFont="1" applyFill="1" applyBorder="1" applyAlignment="1">
      <alignment horizontal="right" wrapText="1"/>
    </xf>
    <xf numFmtId="177" fontId="8" fillId="3" borderId="4" xfId="0" applyNumberFormat="1" applyFont="1" applyFill="1" applyBorder="1" applyAlignment="1">
      <alignment horizontal="right" wrapText="1"/>
    </xf>
    <xf numFmtId="177" fontId="2" fillId="2" borderId="6" xfId="0" applyNumberFormat="1" applyFont="1" applyFill="1" applyBorder="1" applyAlignment="1">
      <alignment wrapText="1"/>
    </xf>
    <xf numFmtId="177" fontId="2" fillId="3" borderId="6" xfId="0" applyNumberFormat="1" applyFont="1" applyFill="1" applyBorder="1" applyAlignment="1">
      <alignment horizontal="right" wrapText="1"/>
    </xf>
    <xf numFmtId="177" fontId="8" fillId="2" borderId="0" xfId="0" applyNumberFormat="1" applyFont="1" applyFill="1" applyAlignment="1">
      <alignment wrapText="1"/>
    </xf>
    <xf numFmtId="177" fontId="8" fillId="3" borderId="0" xfId="0" applyNumberFormat="1" applyFont="1" applyFill="1" applyAlignment="1">
      <alignment horizontal="right" wrapText="1"/>
    </xf>
    <xf numFmtId="177" fontId="9" fillId="2" borderId="0" xfId="0" applyNumberFormat="1" applyFont="1" applyFill="1" applyAlignment="1">
      <alignment wrapText="1"/>
    </xf>
    <xf numFmtId="177" fontId="9" fillId="3" borderId="0" xfId="0" applyNumberFormat="1" applyFont="1" applyFill="1" applyAlignment="1">
      <alignment horizontal="right" wrapText="1"/>
    </xf>
    <xf numFmtId="177" fontId="9" fillId="2" borderId="4" xfId="0" applyNumberFormat="1" applyFont="1" applyFill="1" applyBorder="1" applyAlignment="1">
      <alignment wrapText="1"/>
    </xf>
    <xf numFmtId="177" fontId="9" fillId="3" borderId="4" xfId="0" applyNumberFormat="1" applyFont="1" applyFill="1" applyBorder="1" applyAlignment="1">
      <alignment horizontal="right" wrapText="1"/>
    </xf>
    <xf numFmtId="3" fontId="2" fillId="4" borderId="3" xfId="0" applyNumberFormat="1" applyFont="1" applyFill="1" applyBorder="1" applyAlignment="1">
      <alignment horizontal="right" wrapText="1"/>
    </xf>
    <xf numFmtId="3" fontId="2" fillId="2" borderId="9" xfId="0" applyNumberFormat="1" applyFont="1" applyFill="1" applyBorder="1" applyAlignment="1">
      <alignment horizontal="right" wrapText="1"/>
    </xf>
    <xf numFmtId="3" fontId="2" fillId="3" borderId="9" xfId="0" applyNumberFormat="1" applyFont="1" applyFill="1" applyBorder="1" applyAlignment="1">
      <alignment horizontal="right" wrapText="1"/>
    </xf>
    <xf numFmtId="3" fontId="2" fillId="4" borderId="9" xfId="0" applyNumberFormat="1" applyFont="1" applyFill="1" applyBorder="1" applyAlignment="1">
      <alignment horizontal="right" wrapText="1"/>
    </xf>
    <xf numFmtId="3" fontId="2" fillId="5" borderId="0" xfId="0" applyNumberFormat="1" applyFont="1" applyFill="1" applyAlignment="1">
      <alignment wrapText="1"/>
    </xf>
    <xf numFmtId="3" fontId="2" fillId="5" borderId="0" xfId="0" applyNumberFormat="1" applyFont="1" applyFill="1" applyAlignment="1">
      <alignment horizontal="right" wrapText="1"/>
    </xf>
    <xf numFmtId="3" fontId="8" fillId="5" borderId="0" xfId="0" applyNumberFormat="1" applyFont="1" applyFill="1" applyAlignment="1">
      <alignment horizontal="right" wrapText="1"/>
    </xf>
    <xf numFmtId="3" fontId="8" fillId="3" borderId="4" xfId="0" applyNumberFormat="1" applyFont="1" applyFill="1" applyBorder="1" applyAlignment="1">
      <alignment horizontal="right" wrapText="1"/>
    </xf>
    <xf numFmtId="3" fontId="8" fillId="2" borderId="4" xfId="0" applyNumberFormat="1" applyFont="1" applyFill="1" applyBorder="1" applyAlignment="1">
      <alignment horizontal="right" wrapText="1"/>
    </xf>
    <xf numFmtId="176" fontId="2" fillId="3" borderId="0" xfId="0" applyNumberFormat="1" applyFont="1" applyFill="1" applyAlignment="1">
      <alignment horizontal="right" vertical="top" wrapText="1"/>
    </xf>
    <xf numFmtId="176" fontId="2" fillId="2" borderId="0" xfId="0" applyNumberFormat="1" applyFont="1" applyFill="1" applyAlignment="1">
      <alignment horizontal="right" vertical="top" wrapText="1"/>
    </xf>
    <xf numFmtId="9" fontId="9" fillId="3" borderId="0" xfId="2" applyFont="1" applyFill="1" applyAlignment="1">
      <alignment horizontal="right" wrapText="1"/>
    </xf>
    <xf numFmtId="9" fontId="9" fillId="2" borderId="0" xfId="2" applyFont="1" applyFill="1" applyAlignment="1">
      <alignment horizontal="right" wrapText="1"/>
    </xf>
    <xf numFmtId="0" fontId="8" fillId="3" borderId="0" xfId="0" applyFont="1" applyFill="1" applyAlignment="1">
      <alignment horizontal="right" wrapText="1"/>
    </xf>
    <xf numFmtId="0" fontId="8" fillId="2" borderId="0" xfId="0" applyFont="1" applyFill="1" applyAlignment="1">
      <alignment horizontal="right" wrapText="1"/>
    </xf>
    <xf numFmtId="2" fontId="2" fillId="2" borderId="0" xfId="0" applyNumberFormat="1" applyFont="1" applyFill="1" applyBorder="1" applyAlignment="1">
      <alignment wrapText="1"/>
    </xf>
    <xf numFmtId="0" fontId="6" fillId="2" borderId="0" xfId="0" applyFont="1" applyFill="1" applyAlignment="1">
      <alignment wrapText="1"/>
    </xf>
    <xf numFmtId="0" fontId="9" fillId="2" borderId="0" xfId="0" applyFont="1" applyFill="1" applyAlignment="1">
      <alignment horizontal="left" wrapText="1" indent="1"/>
    </xf>
    <xf numFmtId="0" fontId="9" fillId="2" borderId="4" xfId="0" applyFont="1" applyFill="1" applyBorder="1" applyAlignment="1">
      <alignment horizontal="left" wrapText="1" indent="1"/>
    </xf>
    <xf numFmtId="9" fontId="2" fillId="2" borderId="0" xfId="2" applyFont="1" applyFill="1" applyAlignment="1">
      <alignment wrapText="1"/>
    </xf>
    <xf numFmtId="0" fontId="9" fillId="2" borderId="0" xfId="0" applyFont="1" applyFill="1" applyBorder="1" applyAlignment="1">
      <alignment wrapText="1"/>
    </xf>
    <xf numFmtId="9" fontId="9" fillId="2" borderId="4" xfId="2" applyFont="1" applyFill="1" applyBorder="1" applyAlignment="1">
      <alignment wrapText="1"/>
    </xf>
    <xf numFmtId="9" fontId="9" fillId="3" borderId="4" xfId="2" applyFont="1" applyFill="1" applyBorder="1" applyAlignment="1">
      <alignment wrapText="1"/>
    </xf>
    <xf numFmtId="0" fontId="10" fillId="2" borderId="0" xfId="0" applyFont="1" applyFill="1" applyBorder="1" applyAlignment="1">
      <alignment vertical="top" wrapText="1"/>
    </xf>
    <xf numFmtId="0" fontId="10" fillId="2" borderId="0" xfId="0" applyFont="1" applyFill="1" applyAlignment="1">
      <alignment vertical="top" wrapText="1"/>
    </xf>
    <xf numFmtId="0" fontId="2" fillId="2" borderId="0" xfId="0" applyFont="1" applyFill="1" applyAlignment="1">
      <alignment wrapText="1"/>
    </xf>
    <xf numFmtId="177" fontId="0" fillId="0" borderId="0" xfId="0" applyNumberFormat="1" applyAlignment="1">
      <alignment wrapText="1"/>
    </xf>
    <xf numFmtId="3" fontId="2" fillId="2" borderId="1" xfId="0" applyNumberFormat="1" applyFont="1" applyFill="1" applyBorder="1" applyAlignment="1">
      <alignment wrapText="1"/>
    </xf>
    <xf numFmtId="9" fontId="2" fillId="2" borderId="0" xfId="0" applyNumberFormat="1" applyFont="1" applyFill="1" applyAlignment="1">
      <alignment wrapText="1"/>
    </xf>
    <xf numFmtId="9" fontId="0" fillId="0" borderId="0" xfId="0" applyNumberFormat="1" applyAlignment="1">
      <alignment wrapText="1"/>
    </xf>
    <xf numFmtId="0" fontId="15" fillId="2" borderId="0" xfId="0" applyFont="1" applyFill="1" applyAlignment="1">
      <alignment horizontal="left" vertical="center" wrapText="1"/>
    </xf>
    <xf numFmtId="0" fontId="2" fillId="2" borderId="3" xfId="0" applyFont="1" applyFill="1" applyBorder="1" applyAlignment="1">
      <alignment horizontal="left" vertical="top" wrapText="1"/>
    </xf>
    <xf numFmtId="0" fontId="2" fillId="2" borderId="0" xfId="0" applyFont="1" applyFill="1" applyBorder="1" applyAlignment="1">
      <alignment horizontal="left" vertical="top" wrapText="1"/>
    </xf>
    <xf numFmtId="0" fontId="11" fillId="2" borderId="3" xfId="0" applyFont="1" applyFill="1" applyBorder="1" applyAlignment="1">
      <alignment horizontal="left" vertical="top"/>
    </xf>
    <xf numFmtId="0" fontId="2" fillId="2" borderId="0" xfId="0" applyFont="1" applyFill="1" applyAlignment="1">
      <alignment horizontal="left" vertical="top" wrapText="1"/>
    </xf>
    <xf numFmtId="0" fontId="10" fillId="2" borderId="0" xfId="0" applyFont="1" applyFill="1" applyAlignment="1">
      <alignment horizontal="left" vertical="top" wrapText="1"/>
    </xf>
    <xf numFmtId="0" fontId="6" fillId="2" borderId="0" xfId="0" applyFont="1" applyFill="1" applyAlignment="1">
      <alignment horizontal="left" wrapText="1"/>
    </xf>
    <xf numFmtId="0" fontId="2" fillId="2" borderId="0" xfId="0" applyFont="1" applyFill="1" applyAlignment="1">
      <alignment wrapText="1"/>
    </xf>
    <xf numFmtId="0" fontId="11" fillId="2" borderId="0" xfId="0" applyFont="1" applyFill="1" applyAlignment="1">
      <alignment wrapText="1"/>
    </xf>
    <xf numFmtId="0" fontId="8" fillId="2" borderId="4" xfId="0" applyFont="1" applyFill="1" applyBorder="1" applyAlignment="1">
      <alignment wrapText="1"/>
    </xf>
    <xf numFmtId="0" fontId="2" fillId="2" borderId="0" xfId="0" applyFont="1" applyFill="1" applyAlignment="1">
      <alignment horizontal="left" wrapText="1"/>
    </xf>
  </cellXfs>
  <cellStyles count="7">
    <cellStyle name="Comma" xfId="1" builtinId="3"/>
    <cellStyle name="Normal" xfId="0" builtinId="0"/>
    <cellStyle name="Number" xfId="6" xr:uid="{7307AA37-4CC0-4001-AE8A-6FE8E129E523}"/>
    <cellStyle name="Percent" xfId="2" builtinId="5"/>
    <cellStyle name="Subtotal Numbers" xfId="5" xr:uid="{1B41EF8D-512B-47F2-BCA8-1B6D2736466A}"/>
    <cellStyle name="Subtotal text" xfId="3" xr:uid="{FC2ABB55-3C4B-4316-9585-0AA7339CC2C2}"/>
    <cellStyle name="Text" xfId="4" xr:uid="{AEEDEFAB-E282-4F70-BEE2-84F5F38DB27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373947</xdr:colOff>
      <xdr:row>9</xdr:row>
      <xdr:rowOff>123825</xdr:rowOff>
    </xdr:from>
    <xdr:to>
      <xdr:col>12</xdr:col>
      <xdr:colOff>145676</xdr:colOff>
      <xdr:row>12</xdr:row>
      <xdr:rowOff>109749</xdr:rowOff>
    </xdr:to>
    <xdr:sp macro="" textlink="">
      <xdr:nvSpPr>
        <xdr:cNvPr id="4" name="Title 2">
          <a:extLst>
            <a:ext uri="{FF2B5EF4-FFF2-40B4-BE49-F238E27FC236}">
              <a16:creationId xmlns:a16="http://schemas.microsoft.com/office/drawing/2014/main" id="{A81737C2-149A-4927-A2E6-384E6D479C6F}"/>
            </a:ext>
          </a:extLst>
        </xdr:cNvPr>
        <xdr:cNvSpPr>
          <a:spLocks noGrp="1"/>
        </xdr:cNvSpPr>
      </xdr:nvSpPr>
      <xdr:spPr>
        <a:xfrm>
          <a:off x="979065" y="1894354"/>
          <a:ext cx="6596111" cy="680689"/>
        </a:xfrm>
        <a:prstGeom prst="rect">
          <a:avLst/>
        </a:prstGeom>
        <a:noFill/>
      </xdr:spPr>
      <xdr:txBody>
        <a:bodyPr vert="horz" wrap="square" lIns="0" tIns="45720" rIns="0" bIns="45720" rtlCol="0" anchor="ctr">
          <a:noAutofit/>
        </a:bodyPr>
        <a:lstStyle>
          <a:lvl1pPr algn="l" defTabSz="457200" rtl="0" eaLnBrk="1" latinLnBrk="0" hangingPunct="1">
            <a:spcBef>
              <a:spcPct val="0"/>
            </a:spcBef>
            <a:buNone/>
            <a:defRPr lang="en-US" sz="3200" kern="1200" dirty="0">
              <a:solidFill>
                <a:schemeClr val="tx1"/>
              </a:solidFill>
              <a:latin typeface="Verdana" pitchFamily="34" charset="0"/>
              <a:ea typeface="Verdana" pitchFamily="34" charset="0"/>
              <a:cs typeface="Verdana" pitchFamily="34" charset="0"/>
            </a:defRPr>
          </a:lvl1pPr>
        </a:lstStyle>
        <a:p>
          <a:r>
            <a:rPr lang="en-US" sz="3200">
              <a:solidFill>
                <a:schemeClr val="tx2">
                  <a:lumMod val="50000"/>
                </a:schemeClr>
              </a:solidFill>
              <a:latin typeface="+mn-lt"/>
            </a:rPr>
            <a:t>TOMTOM FINANCIAL DATA PACK Q1</a:t>
          </a:r>
          <a:r>
            <a:rPr lang="en-US" sz="3200" baseline="0">
              <a:solidFill>
                <a:schemeClr val="tx2">
                  <a:lumMod val="50000"/>
                </a:schemeClr>
              </a:solidFill>
              <a:latin typeface="+mn-lt"/>
            </a:rPr>
            <a:t> '19</a:t>
          </a:r>
          <a:endParaRPr lang="en-US" sz="3200">
            <a:solidFill>
              <a:schemeClr val="tx2">
                <a:lumMod val="50000"/>
              </a:schemeClr>
            </a:solidFill>
            <a:latin typeface="+mn-lt"/>
          </a:endParaRPr>
        </a:p>
      </xdr:txBody>
    </xdr:sp>
    <xdr:clientData/>
  </xdr:twoCellAnchor>
  <xdr:twoCellAnchor>
    <xdr:from>
      <xdr:col>1</xdr:col>
      <xdr:colOff>429512</xdr:colOff>
      <xdr:row>12</xdr:row>
      <xdr:rowOff>73668</xdr:rowOff>
    </xdr:from>
    <xdr:to>
      <xdr:col>11</xdr:col>
      <xdr:colOff>627530</xdr:colOff>
      <xdr:row>12</xdr:row>
      <xdr:rowOff>78441</xdr:rowOff>
    </xdr:to>
    <xdr:cxnSp macro="">
      <xdr:nvCxnSpPr>
        <xdr:cNvPr id="5" name="Straight Connector 4">
          <a:extLst>
            <a:ext uri="{FF2B5EF4-FFF2-40B4-BE49-F238E27FC236}">
              <a16:creationId xmlns:a16="http://schemas.microsoft.com/office/drawing/2014/main" id="{696465B2-D612-4077-9721-4A7F717A2F47}"/>
            </a:ext>
          </a:extLst>
        </xdr:cNvPr>
        <xdr:cNvCxnSpPr/>
      </xdr:nvCxnSpPr>
      <xdr:spPr>
        <a:xfrm>
          <a:off x="1639747" y="2538962"/>
          <a:ext cx="6383665" cy="4773"/>
        </a:xfrm>
        <a:prstGeom prst="line">
          <a:avLst/>
        </a:prstGeom>
        <a:ln>
          <a:solidFill>
            <a:srgbClr val="DF1B12"/>
          </a:solidFill>
        </a:ln>
        <a:effectLst>
          <a:outerShdw blurRad="40000" dist="50800" dir="5400000" rotWithShape="0">
            <a:srgbClr val="000000">
              <a:alpha val="15000"/>
            </a:srgbClr>
          </a:outerShdw>
        </a:effectLst>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0</xdr:col>
      <xdr:colOff>47625</xdr:colOff>
      <xdr:row>9</xdr:row>
      <xdr:rowOff>159042</xdr:rowOff>
    </xdr:from>
    <xdr:to>
      <xdr:col>1</xdr:col>
      <xdr:colOff>264785</xdr:colOff>
      <xdr:row>13</xdr:row>
      <xdr:rowOff>10687</xdr:rowOff>
    </xdr:to>
    <xdr:pic>
      <xdr:nvPicPr>
        <xdr:cNvPr id="6" name="Picture 5">
          <a:extLst>
            <a:ext uri="{FF2B5EF4-FFF2-40B4-BE49-F238E27FC236}">
              <a16:creationId xmlns:a16="http://schemas.microsoft.com/office/drawing/2014/main" id="{7242DCB8-4143-4728-BBD5-132370205F68}"/>
            </a:ext>
          </a:extLst>
        </xdr:cNvPr>
        <xdr:cNvPicPr>
          <a:picLocks noChangeAspect="1"/>
        </xdr:cNvPicPr>
      </xdr:nvPicPr>
      <xdr:blipFill>
        <a:blip xmlns:r="http://schemas.openxmlformats.org/officeDocument/2006/relationships" r:embed="rId1"/>
        <a:stretch>
          <a:fillRect/>
        </a:stretch>
      </xdr:blipFill>
      <xdr:spPr>
        <a:xfrm>
          <a:off x="657225" y="1959267"/>
          <a:ext cx="826761" cy="727945"/>
        </a:xfrm>
        <a:prstGeom prst="rect">
          <a:avLst/>
        </a:prstGeom>
      </xdr:spPr>
    </xdr:pic>
    <xdr:clientData/>
  </xdr:twoCellAnchor>
  <xdr:twoCellAnchor editAs="oneCell">
    <xdr:from>
      <xdr:col>7</xdr:col>
      <xdr:colOff>198770</xdr:colOff>
      <xdr:row>0</xdr:row>
      <xdr:rowOff>106321</xdr:rowOff>
    </xdr:from>
    <xdr:to>
      <xdr:col>12</xdr:col>
      <xdr:colOff>467401</xdr:colOff>
      <xdr:row>4</xdr:row>
      <xdr:rowOff>36154</xdr:rowOff>
    </xdr:to>
    <xdr:pic>
      <xdr:nvPicPr>
        <xdr:cNvPr id="7" name="Picture 6">
          <a:extLst>
            <a:ext uri="{FF2B5EF4-FFF2-40B4-BE49-F238E27FC236}">
              <a16:creationId xmlns:a16="http://schemas.microsoft.com/office/drawing/2014/main" id="{23A8298A-E08F-45AF-9140-56AD1E66D4D9}"/>
            </a:ext>
          </a:extLst>
        </xdr:cNvPr>
        <xdr:cNvPicPr>
          <a:picLocks noChangeAspect="1"/>
        </xdr:cNvPicPr>
      </xdr:nvPicPr>
      <xdr:blipFill>
        <a:blip xmlns:r="http://schemas.openxmlformats.org/officeDocument/2006/relationships" r:embed="rId2"/>
        <a:stretch>
          <a:fillRect/>
        </a:stretch>
      </xdr:blipFill>
      <xdr:spPr>
        <a:xfrm>
          <a:off x="5039711" y="106321"/>
          <a:ext cx="3462307" cy="8599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866775</xdr:colOff>
      <xdr:row>1</xdr:row>
      <xdr:rowOff>28575</xdr:rowOff>
    </xdr:from>
    <xdr:to>
      <xdr:col>5</xdr:col>
      <xdr:colOff>485495</xdr:colOff>
      <xdr:row>3</xdr:row>
      <xdr:rowOff>65336</xdr:rowOff>
    </xdr:to>
    <xdr:pic>
      <xdr:nvPicPr>
        <xdr:cNvPr id="2" name="Picture 1">
          <a:extLst>
            <a:ext uri="{FF2B5EF4-FFF2-40B4-BE49-F238E27FC236}">
              <a16:creationId xmlns:a16="http://schemas.microsoft.com/office/drawing/2014/main" id="{94E36530-F0DF-4E2C-AE2C-9A93D70E70CC}"/>
            </a:ext>
          </a:extLst>
        </xdr:cNvPr>
        <xdr:cNvPicPr>
          <a:picLocks noChangeAspect="1"/>
        </xdr:cNvPicPr>
      </xdr:nvPicPr>
      <xdr:blipFill>
        <a:blip xmlns:r="http://schemas.openxmlformats.org/officeDocument/2006/relationships" r:embed="rId1"/>
        <a:stretch>
          <a:fillRect/>
        </a:stretch>
      </xdr:blipFill>
      <xdr:spPr>
        <a:xfrm>
          <a:off x="6629400" y="200025"/>
          <a:ext cx="1942820" cy="4825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4105275</xdr:colOff>
      <xdr:row>1</xdr:row>
      <xdr:rowOff>28575</xdr:rowOff>
    </xdr:from>
    <xdr:to>
      <xdr:col>4</xdr:col>
      <xdr:colOff>190220</xdr:colOff>
      <xdr:row>3</xdr:row>
      <xdr:rowOff>53906</xdr:rowOff>
    </xdr:to>
    <xdr:pic>
      <xdr:nvPicPr>
        <xdr:cNvPr id="3" name="Picture 2">
          <a:extLst>
            <a:ext uri="{FF2B5EF4-FFF2-40B4-BE49-F238E27FC236}">
              <a16:creationId xmlns:a16="http://schemas.microsoft.com/office/drawing/2014/main" id="{C7FF50D3-EAFC-4D50-8D3E-D6D35E0C5B1D}"/>
            </a:ext>
          </a:extLst>
        </xdr:cNvPr>
        <xdr:cNvPicPr>
          <a:picLocks noChangeAspect="1"/>
        </xdr:cNvPicPr>
      </xdr:nvPicPr>
      <xdr:blipFill>
        <a:blip xmlns:r="http://schemas.openxmlformats.org/officeDocument/2006/relationships" r:embed="rId1"/>
        <a:stretch>
          <a:fillRect/>
        </a:stretch>
      </xdr:blipFill>
      <xdr:spPr>
        <a:xfrm>
          <a:off x="4724400" y="200025"/>
          <a:ext cx="1942820" cy="48253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476250</xdr:colOff>
      <xdr:row>1</xdr:row>
      <xdr:rowOff>47625</xdr:rowOff>
    </xdr:from>
    <xdr:to>
      <xdr:col>5</xdr:col>
      <xdr:colOff>1180820</xdr:colOff>
      <xdr:row>3</xdr:row>
      <xdr:rowOff>72956</xdr:rowOff>
    </xdr:to>
    <xdr:pic>
      <xdr:nvPicPr>
        <xdr:cNvPr id="3" name="Picture 2">
          <a:extLst>
            <a:ext uri="{FF2B5EF4-FFF2-40B4-BE49-F238E27FC236}">
              <a16:creationId xmlns:a16="http://schemas.microsoft.com/office/drawing/2014/main" id="{420CF376-A184-4967-9ED3-5FDEBB8CACC6}"/>
            </a:ext>
          </a:extLst>
        </xdr:cNvPr>
        <xdr:cNvPicPr>
          <a:picLocks noChangeAspect="1"/>
        </xdr:cNvPicPr>
      </xdr:nvPicPr>
      <xdr:blipFill>
        <a:blip xmlns:r="http://schemas.openxmlformats.org/officeDocument/2006/relationships" r:embed="rId1"/>
        <a:stretch>
          <a:fillRect/>
        </a:stretch>
      </xdr:blipFill>
      <xdr:spPr>
        <a:xfrm>
          <a:off x="6124575" y="219075"/>
          <a:ext cx="1942820" cy="48253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1038225</xdr:colOff>
      <xdr:row>1</xdr:row>
      <xdr:rowOff>38100</xdr:rowOff>
    </xdr:from>
    <xdr:to>
      <xdr:col>5</xdr:col>
      <xdr:colOff>28295</xdr:colOff>
      <xdr:row>3</xdr:row>
      <xdr:rowOff>63431</xdr:rowOff>
    </xdr:to>
    <xdr:pic>
      <xdr:nvPicPr>
        <xdr:cNvPr id="3" name="Picture 2">
          <a:extLst>
            <a:ext uri="{FF2B5EF4-FFF2-40B4-BE49-F238E27FC236}">
              <a16:creationId xmlns:a16="http://schemas.microsoft.com/office/drawing/2014/main" id="{4DBD4392-FDCF-4061-9731-A95903C0F0A2}"/>
            </a:ext>
          </a:extLst>
        </xdr:cNvPr>
        <xdr:cNvPicPr>
          <a:picLocks noChangeAspect="1"/>
        </xdr:cNvPicPr>
      </xdr:nvPicPr>
      <xdr:blipFill>
        <a:blip xmlns:r="http://schemas.openxmlformats.org/officeDocument/2006/relationships" r:embed="rId1"/>
        <a:stretch>
          <a:fillRect/>
        </a:stretch>
      </xdr:blipFill>
      <xdr:spPr>
        <a:xfrm>
          <a:off x="5105400" y="209550"/>
          <a:ext cx="1942820" cy="4825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222997</xdr:colOff>
      <xdr:row>1</xdr:row>
      <xdr:rowOff>71157</xdr:rowOff>
    </xdr:from>
    <xdr:to>
      <xdr:col>8</xdr:col>
      <xdr:colOff>613242</xdr:colOff>
      <xdr:row>3</xdr:row>
      <xdr:rowOff>96488</xdr:rowOff>
    </xdr:to>
    <xdr:pic>
      <xdr:nvPicPr>
        <xdr:cNvPr id="2" name="Picture 1">
          <a:extLst>
            <a:ext uri="{FF2B5EF4-FFF2-40B4-BE49-F238E27FC236}">
              <a16:creationId xmlns:a16="http://schemas.microsoft.com/office/drawing/2014/main" id="{B42A76C2-76BF-4074-82E9-2BD0EA0CBEEA}"/>
            </a:ext>
          </a:extLst>
        </xdr:cNvPr>
        <xdr:cNvPicPr>
          <a:picLocks noChangeAspect="1"/>
        </xdr:cNvPicPr>
      </xdr:nvPicPr>
      <xdr:blipFill>
        <a:blip xmlns:r="http://schemas.openxmlformats.org/officeDocument/2006/relationships" r:embed="rId1"/>
        <a:stretch>
          <a:fillRect/>
        </a:stretch>
      </xdr:blipFill>
      <xdr:spPr>
        <a:xfrm>
          <a:off x="6099922" y="242607"/>
          <a:ext cx="1942820" cy="48253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421901</xdr:colOff>
      <xdr:row>1</xdr:row>
      <xdr:rowOff>38100</xdr:rowOff>
    </xdr:from>
    <xdr:to>
      <xdr:col>7</xdr:col>
      <xdr:colOff>767883</xdr:colOff>
      <xdr:row>3</xdr:row>
      <xdr:rowOff>63431</xdr:rowOff>
    </xdr:to>
    <xdr:pic>
      <xdr:nvPicPr>
        <xdr:cNvPr id="2" name="Picture 1">
          <a:extLst>
            <a:ext uri="{FF2B5EF4-FFF2-40B4-BE49-F238E27FC236}">
              <a16:creationId xmlns:a16="http://schemas.microsoft.com/office/drawing/2014/main" id="{A10E308B-3AF0-43D1-B0D3-1FC4E73C80D2}"/>
            </a:ext>
          </a:extLst>
        </xdr:cNvPr>
        <xdr:cNvPicPr>
          <a:picLocks noChangeAspect="1"/>
        </xdr:cNvPicPr>
      </xdr:nvPicPr>
      <xdr:blipFill>
        <a:blip xmlns:r="http://schemas.openxmlformats.org/officeDocument/2006/relationships" r:embed="rId1"/>
        <a:stretch>
          <a:fillRect/>
        </a:stretch>
      </xdr:blipFill>
      <xdr:spPr>
        <a:xfrm>
          <a:off x="6889376" y="209550"/>
          <a:ext cx="1946182" cy="48253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362515</xdr:colOff>
      <xdr:row>1</xdr:row>
      <xdr:rowOff>50986</xdr:rowOff>
    </xdr:from>
    <xdr:to>
      <xdr:col>8</xdr:col>
      <xdr:colOff>682724</xdr:colOff>
      <xdr:row>3</xdr:row>
      <xdr:rowOff>79679</xdr:rowOff>
    </xdr:to>
    <xdr:pic>
      <xdr:nvPicPr>
        <xdr:cNvPr id="2" name="Picture 1">
          <a:extLst>
            <a:ext uri="{FF2B5EF4-FFF2-40B4-BE49-F238E27FC236}">
              <a16:creationId xmlns:a16="http://schemas.microsoft.com/office/drawing/2014/main" id="{7CB161B3-282E-4C81-B9C2-1DBF84F3DE7E}"/>
            </a:ext>
          </a:extLst>
        </xdr:cNvPr>
        <xdr:cNvPicPr>
          <a:picLocks noChangeAspect="1"/>
        </xdr:cNvPicPr>
      </xdr:nvPicPr>
      <xdr:blipFill>
        <a:blip xmlns:r="http://schemas.openxmlformats.org/officeDocument/2006/relationships" r:embed="rId1"/>
        <a:stretch>
          <a:fillRect/>
        </a:stretch>
      </xdr:blipFill>
      <xdr:spPr>
        <a:xfrm>
          <a:off x="7439590" y="222436"/>
          <a:ext cx="1929934" cy="48589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8"/>
  <sheetViews>
    <sheetView showGridLines="0" tabSelected="1" showRuler="0" zoomScale="70" zoomScaleNormal="70" zoomScaleSheetLayoutView="85" workbookViewId="0"/>
  </sheetViews>
  <sheetFormatPr defaultColWidth="13.7109375" defaultRowHeight="12.75" x14ac:dyDescent="0.2"/>
  <cols>
    <col min="1" max="7" width="9.140625" customWidth="1"/>
    <col min="8" max="17" width="9.5703125" customWidth="1"/>
  </cols>
  <sheetData>
    <row r="1" spans="1:17" ht="14.1" customHeight="1" x14ac:dyDescent="0.2">
      <c r="A1" s="2"/>
      <c r="B1" s="2"/>
      <c r="C1" s="2"/>
      <c r="D1" s="2"/>
      <c r="E1" s="2"/>
      <c r="F1" s="2"/>
      <c r="G1" s="2"/>
      <c r="H1" s="2"/>
      <c r="I1" s="2"/>
      <c r="J1" s="2"/>
      <c r="K1" s="2"/>
      <c r="L1" s="2"/>
      <c r="M1" s="2"/>
      <c r="N1" s="2"/>
      <c r="O1" s="2"/>
      <c r="P1" s="2"/>
      <c r="Q1" s="2"/>
    </row>
    <row r="2" spans="1:17" ht="14.1" customHeight="1" x14ac:dyDescent="0.2">
      <c r="A2" s="2"/>
      <c r="B2" s="2"/>
      <c r="C2" s="2"/>
      <c r="D2" s="2"/>
      <c r="E2" s="2"/>
      <c r="F2" s="2"/>
      <c r="G2" s="2"/>
      <c r="H2" s="2"/>
      <c r="I2" s="2"/>
      <c r="J2" s="2"/>
      <c r="K2" s="2"/>
      <c r="L2" s="2"/>
      <c r="M2" s="2"/>
      <c r="N2" s="2"/>
      <c r="O2" s="2"/>
      <c r="P2" s="2"/>
      <c r="Q2" s="2"/>
    </row>
    <row r="3" spans="1:17" ht="29.1" customHeight="1" x14ac:dyDescent="0.2">
      <c r="A3" s="2"/>
      <c r="C3" s="2"/>
      <c r="D3" s="2"/>
      <c r="E3" s="2"/>
      <c r="F3" s="2"/>
      <c r="G3" s="2"/>
      <c r="H3" s="2"/>
      <c r="I3" s="2"/>
      <c r="J3" s="2"/>
      <c r="K3" s="2"/>
      <c r="L3" s="2"/>
      <c r="M3" s="2"/>
      <c r="N3" s="2"/>
      <c r="O3" s="2"/>
      <c r="P3" s="2"/>
      <c r="Q3" s="2"/>
    </row>
    <row r="4" spans="1:17" ht="19.149999999999999" customHeight="1" x14ac:dyDescent="0.25">
      <c r="A4" s="2"/>
      <c r="B4" s="1"/>
      <c r="C4" s="2"/>
      <c r="D4" s="2"/>
      <c r="E4" s="2"/>
      <c r="F4" s="2"/>
      <c r="G4" s="2"/>
      <c r="H4" s="2"/>
      <c r="I4" s="2"/>
      <c r="J4" s="2"/>
      <c r="K4" s="2"/>
      <c r="L4" s="2"/>
      <c r="M4" s="2"/>
      <c r="N4" s="2"/>
      <c r="O4" s="2"/>
      <c r="P4" s="2"/>
      <c r="Q4" s="2"/>
    </row>
    <row r="5" spans="1:17" ht="14.1" customHeight="1" x14ac:dyDescent="0.2">
      <c r="A5" s="2"/>
      <c r="B5" s="2"/>
      <c r="C5" s="2"/>
      <c r="D5" s="2"/>
      <c r="E5" s="2"/>
      <c r="F5" s="2"/>
      <c r="G5" s="2"/>
      <c r="H5" s="2"/>
      <c r="I5" s="2"/>
      <c r="J5" s="2"/>
      <c r="K5" s="2"/>
      <c r="L5" s="2"/>
      <c r="M5" s="2"/>
      <c r="N5" s="2"/>
      <c r="O5" s="2"/>
      <c r="P5" s="2"/>
      <c r="Q5" s="2"/>
    </row>
    <row r="6" spans="1:17" ht="14.1" customHeight="1" x14ac:dyDescent="0.2">
      <c r="A6" s="2"/>
      <c r="B6" s="2"/>
      <c r="C6" s="2"/>
      <c r="D6" s="2"/>
      <c r="E6" s="2"/>
      <c r="F6" s="2"/>
      <c r="G6" s="2"/>
      <c r="H6" s="2"/>
      <c r="I6" s="2"/>
      <c r="J6" s="2"/>
      <c r="K6" s="2"/>
      <c r="L6" s="2"/>
      <c r="M6" s="2"/>
      <c r="N6" s="2"/>
      <c r="O6" s="2"/>
      <c r="P6" s="2"/>
      <c r="Q6" s="2"/>
    </row>
    <row r="7" spans="1:17" ht="14.1" customHeight="1" x14ac:dyDescent="0.2">
      <c r="A7" s="2"/>
      <c r="B7" s="2"/>
      <c r="C7" s="2"/>
      <c r="D7" s="2"/>
      <c r="E7" s="2"/>
      <c r="F7" s="2"/>
      <c r="G7" s="2"/>
      <c r="H7" s="2"/>
      <c r="I7" s="2"/>
      <c r="J7" s="2"/>
      <c r="K7" s="2"/>
      <c r="L7" s="2"/>
      <c r="M7" s="2"/>
      <c r="N7" s="2"/>
      <c r="O7" s="2"/>
      <c r="P7" s="2"/>
      <c r="Q7" s="2"/>
    </row>
    <row r="8" spans="1:17" ht="14.1" customHeight="1" x14ac:dyDescent="0.2">
      <c r="A8" s="2"/>
      <c r="B8" s="2"/>
      <c r="C8" s="2"/>
      <c r="D8" s="2"/>
      <c r="E8" s="2"/>
      <c r="F8" s="2"/>
      <c r="G8" s="2"/>
      <c r="H8" s="2"/>
      <c r="I8" s="2"/>
      <c r="J8" s="2"/>
      <c r="K8" s="2"/>
      <c r="L8" s="2"/>
      <c r="M8" s="2"/>
      <c r="N8" s="2"/>
      <c r="O8" s="2"/>
      <c r="P8" s="2"/>
      <c r="Q8" s="2"/>
    </row>
    <row r="9" spans="1:17" ht="14.1" customHeight="1" x14ac:dyDescent="0.2">
      <c r="A9" s="2"/>
      <c r="B9" s="2"/>
      <c r="C9" s="2"/>
      <c r="D9" s="2"/>
      <c r="E9" s="2"/>
      <c r="F9" s="2"/>
      <c r="G9" s="2"/>
      <c r="H9" s="2"/>
      <c r="I9" s="2"/>
      <c r="J9" s="2"/>
      <c r="K9" s="2"/>
      <c r="L9" s="2"/>
      <c r="M9" s="2"/>
      <c r="N9" s="2"/>
      <c r="O9" s="2"/>
      <c r="P9" s="2"/>
      <c r="Q9" s="2"/>
    </row>
    <row r="10" spans="1:17" ht="14.1" customHeight="1" x14ac:dyDescent="0.2">
      <c r="A10" s="2"/>
      <c r="B10" s="2"/>
      <c r="C10" s="2"/>
      <c r="D10" s="2"/>
      <c r="E10" s="2"/>
      <c r="F10" s="2"/>
      <c r="G10" s="2"/>
      <c r="H10" s="2"/>
      <c r="I10" s="2"/>
      <c r="J10" s="2"/>
      <c r="K10" s="2"/>
      <c r="L10" s="2"/>
      <c r="M10" s="2"/>
      <c r="N10" s="2"/>
      <c r="O10" s="2"/>
      <c r="P10" s="2"/>
      <c r="Q10" s="2"/>
    </row>
    <row r="11" spans="1:17" ht="29.1" customHeight="1" x14ac:dyDescent="0.2">
      <c r="A11" s="2"/>
      <c r="B11" s="265"/>
      <c r="C11" s="265"/>
      <c r="D11" s="265"/>
      <c r="E11" s="265"/>
      <c r="F11" s="265"/>
      <c r="G11" s="265"/>
      <c r="H11" s="265"/>
      <c r="I11" s="265"/>
      <c r="J11" s="265"/>
      <c r="K11" s="265"/>
      <c r="L11" s="265"/>
      <c r="M11" s="2"/>
      <c r="N11" s="2"/>
      <c r="O11" s="2"/>
      <c r="P11" s="2"/>
      <c r="Q11" s="2"/>
    </row>
    <row r="12" spans="1:17" ht="14.1" customHeight="1" x14ac:dyDescent="0.2">
      <c r="A12" s="2"/>
      <c r="B12" s="2"/>
      <c r="C12" s="2"/>
      <c r="D12" s="2"/>
      <c r="E12" s="2"/>
      <c r="F12" s="2"/>
      <c r="G12" s="2"/>
      <c r="H12" s="2"/>
      <c r="I12" s="2"/>
      <c r="J12" s="2"/>
      <c r="K12" s="2"/>
      <c r="L12" s="2"/>
      <c r="M12" s="2"/>
      <c r="N12" s="2"/>
      <c r="O12" s="2"/>
      <c r="P12" s="2"/>
      <c r="Q12" s="2"/>
    </row>
    <row r="13" spans="1:17" ht="14.1" customHeight="1" x14ac:dyDescent="0.2">
      <c r="A13" s="2"/>
      <c r="B13" s="2"/>
      <c r="C13" s="2"/>
      <c r="D13" s="2"/>
      <c r="E13" s="2"/>
      <c r="F13" s="2"/>
      <c r="G13" s="2"/>
      <c r="H13" s="2"/>
      <c r="I13" s="2"/>
      <c r="J13" s="2"/>
      <c r="K13" s="2"/>
      <c r="L13" s="2"/>
      <c r="M13" s="2"/>
      <c r="N13" s="2"/>
      <c r="O13" s="2"/>
      <c r="P13" s="2"/>
      <c r="Q13" s="2"/>
    </row>
    <row r="14" spans="1:17" ht="14.1" customHeight="1" x14ac:dyDescent="0.2">
      <c r="A14" s="2"/>
      <c r="B14" s="2"/>
      <c r="C14" s="2"/>
      <c r="D14" s="2"/>
      <c r="E14" s="2"/>
      <c r="F14" s="2"/>
      <c r="G14" s="2"/>
      <c r="H14" s="2"/>
      <c r="I14" s="2"/>
      <c r="J14" s="2"/>
      <c r="K14" s="2"/>
      <c r="L14" s="2"/>
      <c r="M14" s="2"/>
      <c r="N14" s="2"/>
      <c r="O14" s="2"/>
      <c r="P14" s="2"/>
      <c r="Q14" s="2"/>
    </row>
    <row r="15" spans="1:17" ht="14.1" customHeight="1" x14ac:dyDescent="0.2">
      <c r="A15" s="2"/>
      <c r="B15" s="2"/>
      <c r="C15" s="2"/>
      <c r="D15" s="2"/>
      <c r="E15" s="2"/>
      <c r="F15" s="2"/>
      <c r="G15" s="2"/>
      <c r="H15" s="2"/>
      <c r="I15" s="2"/>
      <c r="J15" s="2"/>
      <c r="K15" s="2"/>
      <c r="L15" s="2"/>
      <c r="M15" s="2"/>
      <c r="N15" s="2"/>
      <c r="O15" s="2"/>
      <c r="P15" s="2"/>
      <c r="Q15" s="2"/>
    </row>
    <row r="16" spans="1:17" ht="14.1" customHeight="1" x14ac:dyDescent="0.2">
      <c r="A16" s="2"/>
      <c r="B16" s="2"/>
      <c r="C16" s="2"/>
      <c r="D16" s="2"/>
      <c r="E16" s="2"/>
      <c r="F16" s="2"/>
      <c r="G16" s="2"/>
      <c r="H16" s="2"/>
      <c r="I16" s="2"/>
      <c r="J16" s="2"/>
      <c r="K16" s="2"/>
      <c r="L16" s="2"/>
      <c r="M16" s="2"/>
      <c r="N16" s="2"/>
      <c r="O16" s="2"/>
      <c r="P16" s="2"/>
      <c r="Q16" s="2"/>
    </row>
    <row r="17" spans="1:17" ht="14.1" customHeight="1" x14ac:dyDescent="0.2">
      <c r="A17" s="2"/>
      <c r="B17" s="2"/>
      <c r="C17" s="2"/>
      <c r="D17" s="2"/>
      <c r="E17" s="2"/>
      <c r="F17" s="2"/>
      <c r="G17" s="2"/>
      <c r="H17" s="2"/>
      <c r="I17" s="2"/>
      <c r="J17" s="2"/>
      <c r="K17" s="2"/>
      <c r="L17" s="2"/>
      <c r="M17" s="2"/>
      <c r="N17" s="2"/>
      <c r="O17" s="2"/>
      <c r="P17" s="2"/>
      <c r="Q17" s="2"/>
    </row>
    <row r="18" spans="1:17" ht="14.1" customHeight="1" x14ac:dyDescent="0.2">
      <c r="A18" s="2"/>
      <c r="B18" s="2"/>
      <c r="C18" s="2"/>
      <c r="D18" s="2"/>
      <c r="E18" s="2"/>
      <c r="F18" s="2"/>
      <c r="G18" s="2"/>
      <c r="H18" s="2"/>
      <c r="I18" s="2"/>
      <c r="J18" s="2"/>
      <c r="K18" s="2"/>
      <c r="L18" s="2"/>
      <c r="M18" s="2"/>
      <c r="N18" s="2"/>
      <c r="O18" s="2"/>
      <c r="P18" s="2"/>
      <c r="Q18" s="2"/>
    </row>
    <row r="19" spans="1:17" ht="14.1" customHeight="1" x14ac:dyDescent="0.2">
      <c r="A19" s="2"/>
      <c r="B19" s="2"/>
      <c r="C19" s="2"/>
      <c r="D19" s="2"/>
      <c r="E19" s="2"/>
      <c r="F19" s="2"/>
      <c r="G19" s="2"/>
      <c r="H19" s="2"/>
      <c r="I19" s="2"/>
      <c r="J19" s="2"/>
      <c r="K19" s="2"/>
      <c r="L19" s="2"/>
      <c r="M19" s="2"/>
      <c r="N19" s="2"/>
      <c r="O19" s="2"/>
      <c r="P19" s="2"/>
      <c r="Q19" s="2"/>
    </row>
    <row r="20" spans="1:17" ht="14.1" customHeight="1" x14ac:dyDescent="0.2">
      <c r="A20" s="2"/>
      <c r="B20" s="2"/>
      <c r="C20" s="2"/>
      <c r="D20" s="2"/>
      <c r="E20" s="2"/>
      <c r="F20" s="2"/>
      <c r="G20" s="2"/>
      <c r="H20" s="2"/>
      <c r="I20" s="2"/>
      <c r="J20" s="2"/>
      <c r="K20" s="2"/>
      <c r="L20" s="2"/>
      <c r="M20" s="2"/>
      <c r="N20" s="2"/>
      <c r="O20" s="2"/>
      <c r="P20" s="2"/>
      <c r="Q20" s="2"/>
    </row>
    <row r="21" spans="1:17" ht="14.1" customHeight="1" x14ac:dyDescent="0.2">
      <c r="A21" s="2"/>
      <c r="B21" s="2"/>
      <c r="C21" s="2"/>
      <c r="D21" s="2"/>
      <c r="E21" s="2"/>
      <c r="F21" s="2"/>
      <c r="G21" s="2"/>
      <c r="H21" s="2"/>
      <c r="I21" s="2"/>
      <c r="J21" s="2"/>
      <c r="K21" s="2"/>
      <c r="L21" s="2"/>
      <c r="M21" s="2"/>
      <c r="N21" s="2"/>
      <c r="O21" s="2"/>
      <c r="P21" s="2"/>
      <c r="Q21" s="2"/>
    </row>
    <row r="22" spans="1:17" ht="14.1" customHeight="1" x14ac:dyDescent="0.2">
      <c r="A22" s="2"/>
      <c r="B22" s="2"/>
      <c r="C22" s="2"/>
      <c r="D22" s="2"/>
      <c r="E22" s="2"/>
      <c r="F22" s="2"/>
      <c r="G22" s="2"/>
      <c r="H22" s="2"/>
      <c r="I22" s="2"/>
      <c r="J22" s="2"/>
      <c r="K22" s="2"/>
      <c r="L22" s="2"/>
      <c r="M22" s="2"/>
      <c r="N22" s="2"/>
      <c r="O22" s="2"/>
      <c r="P22" s="2"/>
      <c r="Q22" s="2"/>
    </row>
    <row r="23" spans="1:17" ht="14.1" customHeight="1" x14ac:dyDescent="0.2">
      <c r="A23" s="2"/>
      <c r="B23" s="2"/>
      <c r="C23" s="2"/>
      <c r="D23" s="2"/>
      <c r="E23" s="2"/>
      <c r="F23" s="2"/>
      <c r="G23" s="2"/>
      <c r="H23" s="2"/>
      <c r="I23" s="2"/>
      <c r="J23" s="2"/>
      <c r="K23" s="2"/>
      <c r="L23" s="2"/>
      <c r="M23" s="2"/>
      <c r="N23" s="2"/>
      <c r="O23" s="2"/>
      <c r="P23" s="2"/>
      <c r="Q23" s="2"/>
    </row>
    <row r="24" spans="1:17" ht="14.1" customHeight="1" x14ac:dyDescent="0.2">
      <c r="A24" s="2"/>
      <c r="B24" s="2"/>
      <c r="C24" s="2"/>
      <c r="D24" s="2"/>
      <c r="E24" s="2"/>
      <c r="F24" s="2"/>
      <c r="G24" s="2"/>
      <c r="H24" s="2"/>
      <c r="I24" s="2"/>
      <c r="J24" s="2"/>
      <c r="K24" s="2"/>
      <c r="L24" s="2"/>
      <c r="M24" s="2"/>
      <c r="N24" s="2"/>
      <c r="O24" s="2"/>
      <c r="P24" s="2"/>
      <c r="Q24" s="2"/>
    </row>
    <row r="25" spans="1:17" ht="14.1" customHeight="1" x14ac:dyDescent="0.2">
      <c r="A25" s="2"/>
      <c r="B25" s="2"/>
      <c r="C25" s="2"/>
      <c r="D25" s="2"/>
      <c r="E25" s="2"/>
      <c r="F25" s="2"/>
      <c r="G25" s="2"/>
      <c r="H25" s="2"/>
      <c r="I25" s="2"/>
      <c r="J25" s="2"/>
      <c r="K25" s="2"/>
      <c r="L25" s="2"/>
      <c r="M25" s="2"/>
      <c r="N25" s="2"/>
      <c r="O25" s="2"/>
      <c r="P25" s="2"/>
      <c r="Q25" s="2"/>
    </row>
    <row r="26" spans="1:17" ht="14.1" customHeight="1" x14ac:dyDescent="0.2">
      <c r="A26" s="2"/>
      <c r="B26" s="2"/>
      <c r="C26" s="2"/>
      <c r="D26" s="2"/>
      <c r="E26" s="2"/>
      <c r="F26" s="2"/>
      <c r="G26" s="2"/>
      <c r="H26" s="2"/>
      <c r="I26" s="2"/>
      <c r="J26" s="2"/>
      <c r="K26" s="2"/>
      <c r="L26" s="2"/>
      <c r="M26" s="2"/>
      <c r="N26" s="2"/>
      <c r="O26" s="2"/>
      <c r="P26" s="2"/>
      <c r="Q26" s="2"/>
    </row>
    <row r="27" spans="1:17" ht="14.1" customHeight="1" x14ac:dyDescent="0.2">
      <c r="A27" s="2"/>
      <c r="B27" s="2"/>
      <c r="C27" s="2"/>
      <c r="D27" s="2"/>
      <c r="E27" s="2"/>
      <c r="F27" s="2"/>
      <c r="G27" s="2"/>
      <c r="H27" s="2"/>
      <c r="I27" s="2"/>
      <c r="J27" s="2"/>
      <c r="K27" s="2"/>
      <c r="L27" s="2"/>
      <c r="M27" s="2"/>
      <c r="N27" s="2"/>
      <c r="O27" s="2"/>
      <c r="P27" s="2"/>
      <c r="Q27" s="2"/>
    </row>
    <row r="28" spans="1:17" ht="14.1" customHeight="1" x14ac:dyDescent="0.2">
      <c r="A28" s="2"/>
      <c r="B28" s="2"/>
      <c r="C28" s="3"/>
      <c r="D28" s="2"/>
      <c r="E28" s="2"/>
      <c r="F28" s="2"/>
      <c r="G28" s="2"/>
      <c r="H28" s="2"/>
      <c r="I28" s="2"/>
      <c r="J28" s="2"/>
      <c r="K28" s="2"/>
      <c r="L28" s="2"/>
      <c r="M28" s="2"/>
      <c r="N28" s="2"/>
      <c r="O28" s="2"/>
      <c r="P28" s="2"/>
      <c r="Q28" s="2"/>
    </row>
    <row r="29" spans="1:17" ht="14.1" customHeight="1" x14ac:dyDescent="0.2">
      <c r="A29" s="2"/>
      <c r="B29" s="2"/>
      <c r="C29" s="4"/>
      <c r="D29" s="4"/>
      <c r="E29" s="4"/>
      <c r="F29" s="4"/>
      <c r="G29" s="4"/>
      <c r="H29" s="4"/>
      <c r="I29" s="4"/>
      <c r="J29" s="4"/>
      <c r="K29" s="4"/>
      <c r="L29" s="4"/>
      <c r="M29" s="4"/>
      <c r="N29" s="4"/>
      <c r="O29" s="4"/>
      <c r="P29" s="4"/>
      <c r="Q29" s="4"/>
    </row>
    <row r="30" spans="1:17" ht="14.1" customHeight="1" x14ac:dyDescent="0.2">
      <c r="A30" s="2"/>
      <c r="B30" s="2"/>
      <c r="C30" s="4"/>
      <c r="D30" s="4"/>
      <c r="E30" s="4"/>
      <c r="F30" s="4"/>
      <c r="G30" s="4"/>
      <c r="H30" s="4"/>
      <c r="I30" s="4"/>
      <c r="J30" s="4"/>
      <c r="K30" s="4"/>
      <c r="L30" s="4"/>
      <c r="M30" s="4"/>
      <c r="N30" s="4"/>
      <c r="O30" s="4"/>
      <c r="P30" s="4"/>
      <c r="Q30" s="4"/>
    </row>
    <row r="31" spans="1:17" ht="14.1" customHeight="1" x14ac:dyDescent="0.2">
      <c r="A31" s="2"/>
      <c r="B31" s="2"/>
      <c r="C31" s="4"/>
      <c r="D31" s="4"/>
      <c r="E31" s="4"/>
      <c r="F31" s="4"/>
      <c r="G31" s="4"/>
      <c r="H31" s="4"/>
      <c r="I31" s="4"/>
      <c r="J31" s="4"/>
      <c r="K31" s="4"/>
      <c r="L31" s="4"/>
      <c r="M31" s="4"/>
      <c r="N31" s="4"/>
      <c r="O31" s="4"/>
      <c r="P31" s="4"/>
      <c r="Q31" s="4"/>
    </row>
    <row r="32" spans="1:17" ht="14.1" customHeight="1" x14ac:dyDescent="0.2">
      <c r="A32" s="2"/>
      <c r="B32" s="2"/>
      <c r="C32" s="4"/>
      <c r="D32" s="4"/>
      <c r="E32" s="4"/>
      <c r="F32" s="4"/>
      <c r="G32" s="4"/>
      <c r="H32" s="4"/>
      <c r="I32" s="4"/>
      <c r="J32" s="4"/>
      <c r="K32" s="4"/>
      <c r="L32" s="4"/>
      <c r="M32" s="4"/>
      <c r="N32" s="4"/>
      <c r="O32" s="4"/>
      <c r="P32" s="4"/>
      <c r="Q32" s="4"/>
    </row>
    <row r="33" spans="1:17" ht="14.1" customHeight="1" x14ac:dyDescent="0.2">
      <c r="A33" s="2"/>
      <c r="B33" s="2"/>
      <c r="C33" s="4"/>
      <c r="D33" s="4"/>
      <c r="E33" s="4"/>
      <c r="F33" s="4"/>
      <c r="G33" s="4"/>
      <c r="H33" s="4"/>
      <c r="I33" s="4"/>
      <c r="J33" s="4"/>
      <c r="K33" s="4"/>
      <c r="L33" s="4"/>
      <c r="M33" s="4"/>
      <c r="N33" s="4"/>
      <c r="O33" s="4"/>
      <c r="P33" s="4"/>
      <c r="Q33" s="4"/>
    </row>
    <row r="34" spans="1:17" ht="14.1" customHeight="1" x14ac:dyDescent="0.2">
      <c r="A34" s="2"/>
      <c r="B34" s="2"/>
      <c r="C34" s="4"/>
      <c r="D34" s="4"/>
      <c r="E34" s="4"/>
      <c r="F34" s="4"/>
      <c r="G34" s="4"/>
      <c r="H34" s="4"/>
      <c r="I34" s="4"/>
      <c r="J34" s="4"/>
      <c r="K34" s="4"/>
      <c r="L34" s="4"/>
      <c r="M34" s="4"/>
      <c r="N34" s="4"/>
      <c r="O34" s="4"/>
      <c r="P34" s="4"/>
      <c r="Q34" s="4"/>
    </row>
    <row r="35" spans="1:17" ht="14.1" customHeight="1" x14ac:dyDescent="0.2">
      <c r="A35" s="2"/>
      <c r="B35" s="2"/>
      <c r="C35" s="4"/>
      <c r="D35" s="4"/>
      <c r="E35" s="4"/>
      <c r="F35" s="4"/>
      <c r="G35" s="4"/>
      <c r="H35" s="4"/>
      <c r="I35" s="4"/>
      <c r="J35" s="4"/>
      <c r="K35" s="4"/>
      <c r="L35" s="4"/>
      <c r="M35" s="4"/>
      <c r="N35" s="4"/>
      <c r="O35" s="4"/>
      <c r="P35" s="4"/>
      <c r="Q35" s="4"/>
    </row>
    <row r="36" spans="1:17" ht="14.1" customHeight="1" x14ac:dyDescent="0.2">
      <c r="A36" s="2"/>
      <c r="B36" s="2"/>
      <c r="C36" s="4"/>
      <c r="D36" s="4"/>
      <c r="E36" s="4"/>
      <c r="F36" s="4"/>
      <c r="G36" s="4"/>
      <c r="H36" s="4"/>
      <c r="I36" s="4"/>
      <c r="J36" s="4"/>
      <c r="K36" s="4"/>
      <c r="L36" s="4"/>
      <c r="M36" s="4"/>
      <c r="N36" s="4"/>
      <c r="O36" s="4"/>
      <c r="P36" s="4"/>
      <c r="Q36" s="4"/>
    </row>
    <row r="37" spans="1:17" ht="14.1" customHeight="1" x14ac:dyDescent="0.2">
      <c r="A37" s="2"/>
      <c r="B37" s="2"/>
      <c r="C37" s="4"/>
      <c r="D37" s="4"/>
      <c r="E37" s="4"/>
      <c r="F37" s="4"/>
      <c r="G37" s="4"/>
      <c r="H37" s="4"/>
      <c r="I37" s="4"/>
      <c r="J37" s="4"/>
      <c r="K37" s="4"/>
      <c r="L37" s="4"/>
      <c r="M37" s="4"/>
      <c r="N37" s="4"/>
      <c r="O37" s="4"/>
      <c r="P37" s="4"/>
      <c r="Q37" s="4"/>
    </row>
    <row r="38" spans="1:17" ht="14.1" customHeight="1" x14ac:dyDescent="0.2">
      <c r="A38" s="2"/>
      <c r="B38" s="2"/>
      <c r="C38" s="4"/>
      <c r="D38" s="4"/>
      <c r="E38" s="4"/>
      <c r="F38" s="4"/>
      <c r="G38" s="4"/>
      <c r="H38" s="4"/>
      <c r="I38" s="4"/>
      <c r="J38" s="4"/>
      <c r="K38" s="4"/>
      <c r="L38" s="4"/>
      <c r="M38" s="4"/>
      <c r="N38" s="4"/>
      <c r="O38" s="4"/>
      <c r="P38" s="4"/>
      <c r="Q38" s="4"/>
    </row>
    <row r="39" spans="1:17" ht="14.1" customHeight="1" x14ac:dyDescent="0.2">
      <c r="A39" s="2"/>
      <c r="B39" s="2"/>
      <c r="C39" s="4"/>
      <c r="D39" s="4"/>
      <c r="E39" s="4"/>
      <c r="F39" s="4"/>
      <c r="G39" s="4"/>
      <c r="H39" s="4"/>
      <c r="I39" s="4"/>
      <c r="J39" s="4"/>
      <c r="K39" s="4"/>
      <c r="L39" s="4"/>
      <c r="M39" s="4"/>
      <c r="N39" s="4"/>
      <c r="O39" s="4"/>
      <c r="P39" s="4"/>
      <c r="Q39" s="4"/>
    </row>
    <row r="40" spans="1:17" ht="14.1" customHeight="1" x14ac:dyDescent="0.2">
      <c r="A40" s="2"/>
      <c r="B40" s="2"/>
      <c r="C40" s="4"/>
      <c r="D40" s="4"/>
      <c r="E40" s="4"/>
      <c r="F40" s="4"/>
      <c r="G40" s="4"/>
      <c r="H40" s="4"/>
      <c r="I40" s="4"/>
      <c r="J40" s="4"/>
      <c r="K40" s="4"/>
      <c r="L40" s="4"/>
      <c r="M40" s="4"/>
      <c r="N40" s="4"/>
      <c r="O40" s="4"/>
      <c r="P40" s="4"/>
      <c r="Q40" s="4"/>
    </row>
    <row r="41" spans="1:17" ht="14.1" customHeight="1" x14ac:dyDescent="0.2">
      <c r="A41" s="2"/>
      <c r="B41" s="2"/>
      <c r="C41" s="4"/>
      <c r="D41" s="4"/>
      <c r="E41" s="4"/>
      <c r="F41" s="4"/>
      <c r="G41" s="4"/>
      <c r="H41" s="4"/>
      <c r="I41" s="4"/>
      <c r="J41" s="4"/>
      <c r="K41" s="4"/>
      <c r="L41" s="4"/>
      <c r="M41" s="4"/>
      <c r="N41" s="4"/>
      <c r="O41" s="4"/>
      <c r="P41" s="4"/>
      <c r="Q41" s="4"/>
    </row>
    <row r="42" spans="1:17" ht="14.1" customHeight="1" x14ac:dyDescent="0.2">
      <c r="A42" s="2"/>
      <c r="B42" s="2"/>
      <c r="C42" s="4"/>
      <c r="D42" s="4"/>
      <c r="E42" s="4"/>
      <c r="F42" s="4"/>
      <c r="G42" s="4"/>
      <c r="H42" s="4"/>
      <c r="I42" s="4"/>
      <c r="J42" s="4"/>
      <c r="K42" s="4"/>
      <c r="L42" s="4"/>
      <c r="M42" s="4"/>
      <c r="N42" s="4"/>
      <c r="O42" s="4"/>
      <c r="P42" s="4"/>
      <c r="Q42" s="4"/>
    </row>
    <row r="43" spans="1:17" ht="14.1" customHeight="1" x14ac:dyDescent="0.2">
      <c r="A43" s="2"/>
      <c r="B43" s="2"/>
      <c r="C43" s="4"/>
      <c r="D43" s="4"/>
      <c r="E43" s="4"/>
      <c r="F43" s="4"/>
      <c r="G43" s="4"/>
      <c r="H43" s="4"/>
      <c r="I43" s="4"/>
      <c r="J43" s="4"/>
      <c r="K43" s="4"/>
      <c r="L43" s="4"/>
      <c r="M43" s="4"/>
      <c r="N43" s="4"/>
      <c r="O43" s="4"/>
      <c r="P43" s="4"/>
      <c r="Q43" s="4"/>
    </row>
    <row r="44" spans="1:17" ht="14.1" customHeight="1" x14ac:dyDescent="0.2">
      <c r="A44" s="2"/>
      <c r="B44" s="2"/>
      <c r="C44" s="2"/>
      <c r="D44" s="2"/>
      <c r="E44" s="2"/>
      <c r="F44" s="2"/>
      <c r="G44" s="2"/>
      <c r="H44" s="2"/>
      <c r="I44" s="2"/>
      <c r="J44" s="2"/>
      <c r="K44" s="2"/>
      <c r="L44" s="2"/>
      <c r="M44" s="2"/>
      <c r="N44" s="2"/>
      <c r="O44" s="2"/>
      <c r="P44" s="2"/>
      <c r="Q44" s="2"/>
    </row>
    <row r="45" spans="1:17" ht="14.1" customHeight="1" x14ac:dyDescent="0.2">
      <c r="A45" s="2"/>
      <c r="B45" s="2"/>
      <c r="C45" s="2"/>
      <c r="D45" s="2"/>
      <c r="E45" s="2"/>
      <c r="F45" s="2"/>
      <c r="G45" s="2"/>
      <c r="H45" s="2"/>
      <c r="I45" s="2"/>
      <c r="J45" s="2"/>
      <c r="K45" s="2"/>
      <c r="L45" s="2"/>
      <c r="M45" s="2"/>
      <c r="N45" s="2"/>
      <c r="O45" s="2"/>
      <c r="P45" s="2"/>
      <c r="Q45" s="2"/>
    </row>
    <row r="46" spans="1:17" ht="14.1" customHeight="1" x14ac:dyDescent="0.2">
      <c r="A46" s="2"/>
      <c r="B46" s="2"/>
      <c r="C46" s="2"/>
      <c r="D46" s="2"/>
      <c r="E46" s="2"/>
      <c r="F46" s="2"/>
      <c r="G46" s="2"/>
      <c r="H46" s="2"/>
      <c r="I46" s="2"/>
      <c r="J46" s="2"/>
      <c r="K46" s="2"/>
      <c r="L46" s="2"/>
      <c r="M46" s="2"/>
      <c r="N46" s="2"/>
      <c r="O46" s="2"/>
      <c r="P46" s="2"/>
      <c r="Q46" s="2"/>
    </row>
    <row r="47" spans="1:17" ht="14.1" customHeight="1" x14ac:dyDescent="0.2">
      <c r="A47" s="2"/>
      <c r="B47" s="2"/>
      <c r="C47" s="2"/>
      <c r="D47" s="2"/>
      <c r="E47" s="2"/>
      <c r="F47" s="2"/>
      <c r="G47" s="2"/>
      <c r="H47" s="2"/>
      <c r="I47" s="2"/>
      <c r="J47" s="2"/>
      <c r="K47" s="2"/>
      <c r="L47" s="2"/>
      <c r="M47" s="2"/>
      <c r="N47" s="2"/>
      <c r="O47" s="2"/>
      <c r="P47" s="2"/>
      <c r="Q47" s="2"/>
    </row>
    <row r="48" spans="1:17" ht="20.85" customHeight="1" x14ac:dyDescent="0.3">
      <c r="A48" s="2"/>
      <c r="B48" s="2"/>
      <c r="C48" s="2"/>
      <c r="D48" s="2"/>
      <c r="E48" s="2"/>
      <c r="F48" s="2"/>
      <c r="G48" s="2"/>
      <c r="H48" s="2"/>
      <c r="I48" s="5"/>
      <c r="J48" s="2"/>
      <c r="K48" s="2"/>
      <c r="L48" s="2"/>
      <c r="M48" s="2"/>
      <c r="N48" s="2"/>
      <c r="O48" s="2"/>
      <c r="P48" s="2"/>
      <c r="Q48" s="2"/>
    </row>
  </sheetData>
  <mergeCells count="1">
    <mergeCell ref="B11:L11"/>
  </mergeCells>
  <pageMargins left="0.75" right="0.75" top="1" bottom="1" header="0.5" footer="0.5"/>
  <pageSetup scale="60" orientation="portrait" r:id="rId1"/>
  <colBreaks count="1" manualBreakCount="1">
    <brk id="15"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91"/>
  <sheetViews>
    <sheetView showGridLines="0" showRuler="0" zoomScaleNormal="100" zoomScaleSheetLayoutView="100" workbookViewId="0"/>
  </sheetViews>
  <sheetFormatPr defaultColWidth="13.7109375" defaultRowHeight="12.75" x14ac:dyDescent="0.2"/>
  <cols>
    <col min="1" max="1" width="9.5703125" customWidth="1"/>
    <col min="2" max="2" width="59.140625" bestFit="1" customWidth="1"/>
    <col min="3" max="3" width="11.7109375" customWidth="1"/>
    <col min="4" max="4" width="14.28515625" customWidth="1"/>
    <col min="5" max="5" width="7.7109375" bestFit="1" customWidth="1"/>
    <col min="6" max="6" width="9.140625" customWidth="1"/>
    <col min="7" max="8" width="12.5703125" style="150" bestFit="1" customWidth="1"/>
    <col min="9" max="12" width="9.5703125" customWidth="1"/>
  </cols>
  <sheetData>
    <row r="1" spans="1:12" ht="14.1" customHeight="1" x14ac:dyDescent="0.2">
      <c r="A1" s="2"/>
      <c r="B1" s="2"/>
      <c r="C1" s="2"/>
      <c r="D1" s="2"/>
      <c r="E1" s="2"/>
      <c r="F1" s="2"/>
      <c r="G1" s="149"/>
      <c r="H1" s="149"/>
      <c r="I1" s="2"/>
      <c r="J1" s="2"/>
      <c r="K1" s="2"/>
      <c r="L1" s="2"/>
    </row>
    <row r="2" spans="1:12" ht="22.5" customHeight="1" x14ac:dyDescent="0.3">
      <c r="A2" s="2"/>
      <c r="B2" s="6" t="s">
        <v>0</v>
      </c>
      <c r="C2" s="2"/>
      <c r="D2" s="2"/>
      <c r="E2" s="2"/>
      <c r="F2" s="2"/>
      <c r="G2" s="149"/>
      <c r="H2" s="149"/>
      <c r="I2" s="2"/>
      <c r="J2" s="2"/>
      <c r="K2" s="2"/>
      <c r="L2" s="2"/>
    </row>
    <row r="3" spans="1:12" ht="14.1" customHeight="1" x14ac:dyDescent="0.2">
      <c r="A3" s="2"/>
      <c r="B3" s="7" t="s">
        <v>1</v>
      </c>
      <c r="C3" s="2"/>
      <c r="D3" s="2"/>
      <c r="E3" s="2"/>
      <c r="F3" s="2"/>
      <c r="G3" s="149"/>
      <c r="H3" s="149"/>
      <c r="I3" s="2"/>
      <c r="J3" s="2"/>
      <c r="K3" s="2"/>
      <c r="L3" s="2"/>
    </row>
    <row r="4" spans="1:12" ht="15" customHeight="1" x14ac:dyDescent="0.2">
      <c r="A4" s="2"/>
      <c r="B4" s="8" t="s">
        <v>0</v>
      </c>
      <c r="C4" s="45"/>
      <c r="D4" s="45"/>
      <c r="E4" s="45"/>
      <c r="F4" s="2"/>
      <c r="G4" s="149"/>
      <c r="H4" s="149"/>
      <c r="I4" s="2"/>
      <c r="J4" s="2"/>
      <c r="K4" s="2"/>
      <c r="L4" s="2"/>
    </row>
    <row r="5" spans="1:12" ht="33.4" customHeight="1" thickBot="1" x14ac:dyDescent="0.25">
      <c r="A5" s="2"/>
      <c r="B5" s="9" t="s">
        <v>2</v>
      </c>
      <c r="C5" s="10" t="s">
        <v>3</v>
      </c>
      <c r="D5" s="11" t="s">
        <v>4</v>
      </c>
      <c r="E5" s="11" t="s">
        <v>5</v>
      </c>
      <c r="F5" s="2"/>
      <c r="G5" s="149"/>
      <c r="H5" s="149"/>
      <c r="I5" s="2"/>
      <c r="J5" s="2"/>
      <c r="K5" s="2"/>
      <c r="L5" s="2"/>
    </row>
    <row r="6" spans="1:12" ht="14.1" customHeight="1" x14ac:dyDescent="0.2">
      <c r="A6" s="2"/>
      <c r="B6" s="12" t="s">
        <v>6</v>
      </c>
      <c r="C6" s="173">
        <v>102.9</v>
      </c>
      <c r="D6" s="174">
        <v>79.8</v>
      </c>
      <c r="E6" s="13">
        <v>0.28999999999999998</v>
      </c>
      <c r="F6" s="2"/>
      <c r="G6" s="149"/>
      <c r="H6" s="149"/>
      <c r="I6" s="2"/>
      <c r="J6" s="2"/>
      <c r="K6" s="2"/>
      <c r="L6" s="2"/>
    </row>
    <row r="7" spans="1:12" ht="14.1" customHeight="1" x14ac:dyDescent="0.2">
      <c r="A7" s="57"/>
      <c r="B7" s="14" t="s">
        <v>7</v>
      </c>
      <c r="C7" s="170">
        <v>66.599999999999994</v>
      </c>
      <c r="D7" s="166">
        <v>69.2</v>
      </c>
      <c r="E7" s="15">
        <v>-0.04</v>
      </c>
      <c r="F7" s="2"/>
      <c r="G7" s="149"/>
      <c r="H7" s="149"/>
      <c r="I7" s="57"/>
      <c r="J7" s="57"/>
      <c r="K7" s="2"/>
      <c r="L7" s="2"/>
    </row>
    <row r="8" spans="1:12" ht="15" customHeight="1" x14ac:dyDescent="0.2">
      <c r="A8" s="2"/>
      <c r="B8" s="16" t="s">
        <v>8</v>
      </c>
      <c r="C8" s="171">
        <v>169.5</v>
      </c>
      <c r="D8" s="172">
        <v>148.9</v>
      </c>
      <c r="E8" s="17">
        <v>0.14000000000000001</v>
      </c>
      <c r="F8" s="2"/>
      <c r="G8" s="149"/>
      <c r="H8" s="149"/>
      <c r="I8" s="2"/>
      <c r="J8" s="2"/>
      <c r="K8" s="2"/>
      <c r="L8" s="2"/>
    </row>
    <row r="9" spans="1:12" ht="14.1" customHeight="1" x14ac:dyDescent="0.2">
      <c r="A9" s="2"/>
      <c r="B9" s="18" t="s">
        <v>9</v>
      </c>
      <c r="C9" s="173">
        <v>121.3</v>
      </c>
      <c r="D9" s="174">
        <v>100.6</v>
      </c>
      <c r="E9" s="13">
        <v>0.21</v>
      </c>
      <c r="F9" s="2"/>
      <c r="G9" s="149"/>
      <c r="H9" s="149"/>
      <c r="I9" s="2"/>
      <c r="J9" s="2"/>
      <c r="K9" s="2"/>
      <c r="L9" s="2"/>
    </row>
    <row r="10" spans="1:12" ht="14.1" customHeight="1" x14ac:dyDescent="0.2">
      <c r="A10" s="57"/>
      <c r="B10" s="19" t="s">
        <v>10</v>
      </c>
      <c r="C10" s="116">
        <v>0.72</v>
      </c>
      <c r="D10" s="21">
        <v>0.68</v>
      </c>
      <c r="E10" s="21"/>
      <c r="F10" s="2"/>
      <c r="G10" s="149"/>
      <c r="H10" s="149"/>
      <c r="I10" s="57"/>
      <c r="J10" s="57"/>
      <c r="K10" s="2"/>
      <c r="L10" s="2"/>
    </row>
    <row r="11" spans="1:12" ht="14.1" customHeight="1" x14ac:dyDescent="0.2">
      <c r="A11" s="2"/>
      <c r="B11" s="22" t="s">
        <v>11</v>
      </c>
      <c r="C11" s="130">
        <v>18.8</v>
      </c>
      <c r="D11" s="131">
        <v>25.7</v>
      </c>
      <c r="E11" s="23">
        <v>-0.27</v>
      </c>
      <c r="F11" s="2"/>
      <c r="G11" s="149"/>
      <c r="H11" s="149"/>
      <c r="I11" s="2"/>
      <c r="J11" s="2"/>
      <c r="K11" s="2"/>
      <c r="L11" s="2"/>
    </row>
    <row r="12" spans="1:12" ht="14.1" customHeight="1" x14ac:dyDescent="0.2">
      <c r="A12" s="57"/>
      <c r="B12" s="19" t="s">
        <v>12</v>
      </c>
      <c r="C12" s="20">
        <v>0.11</v>
      </c>
      <c r="D12" s="21">
        <v>0.22</v>
      </c>
      <c r="E12" s="21"/>
      <c r="F12" s="2"/>
      <c r="G12" s="149"/>
      <c r="H12" s="149"/>
      <c r="I12" s="57"/>
      <c r="J12" s="57"/>
      <c r="K12" s="2"/>
      <c r="L12" s="2"/>
    </row>
    <row r="13" spans="1:12" ht="14.1" customHeight="1" x14ac:dyDescent="0.2">
      <c r="A13" s="2"/>
      <c r="B13" s="22" t="s">
        <v>13</v>
      </c>
      <c r="C13" s="130">
        <v>-20.2</v>
      </c>
      <c r="D13" s="131">
        <v>-7.5</v>
      </c>
      <c r="E13" s="23"/>
      <c r="F13" s="2"/>
      <c r="G13" s="149"/>
      <c r="H13" s="149"/>
      <c r="I13" s="2"/>
      <c r="J13" s="2"/>
      <c r="K13" s="2"/>
      <c r="L13" s="2"/>
    </row>
    <row r="14" spans="1:12" ht="14.1" customHeight="1" x14ac:dyDescent="0.2">
      <c r="A14" s="57"/>
      <c r="B14" s="19" t="s">
        <v>179</v>
      </c>
      <c r="C14" s="20">
        <v>-0.12</v>
      </c>
      <c r="D14" s="21">
        <v>-0.05</v>
      </c>
      <c r="E14" s="21"/>
      <c r="F14" s="2"/>
      <c r="G14" s="149"/>
      <c r="H14" s="149"/>
      <c r="I14" s="57"/>
      <c r="J14" s="57"/>
      <c r="K14" s="2"/>
      <c r="L14" s="2"/>
    </row>
    <row r="15" spans="1:12" ht="16.7" customHeight="1" thickBot="1" x14ac:dyDescent="0.25">
      <c r="A15" s="2"/>
      <c r="B15" s="16" t="s">
        <v>14</v>
      </c>
      <c r="C15" s="175">
        <v>0</v>
      </c>
      <c r="D15" s="176">
        <v>0.08</v>
      </c>
      <c r="E15" s="17"/>
      <c r="F15" s="2"/>
      <c r="G15" s="149"/>
      <c r="H15" s="149"/>
      <c r="I15" s="2"/>
      <c r="J15" s="2"/>
      <c r="K15" s="2"/>
      <c r="L15" s="2"/>
    </row>
    <row r="16" spans="1:12" ht="22.5" customHeight="1" x14ac:dyDescent="0.2">
      <c r="A16" s="2"/>
      <c r="B16" s="268" t="s">
        <v>195</v>
      </c>
      <c r="C16" s="268"/>
      <c r="D16" s="58"/>
      <c r="E16" s="58"/>
      <c r="F16" s="59"/>
      <c r="G16" s="149"/>
      <c r="H16" s="149"/>
      <c r="I16" s="2"/>
      <c r="J16" s="2"/>
      <c r="K16" s="2"/>
      <c r="L16" s="2"/>
    </row>
    <row r="17" spans="1:12" ht="14.1" customHeight="1" x14ac:dyDescent="0.2">
      <c r="A17" s="2"/>
      <c r="B17" s="2"/>
      <c r="C17" s="2"/>
      <c r="D17" s="2"/>
      <c r="E17" s="2"/>
      <c r="F17" s="2"/>
      <c r="G17" s="149"/>
      <c r="H17" s="149"/>
      <c r="I17" s="2"/>
      <c r="J17" s="2"/>
      <c r="K17" s="2"/>
      <c r="L17" s="2"/>
    </row>
    <row r="18" spans="1:12" ht="15.75" customHeight="1" x14ac:dyDescent="0.2">
      <c r="A18" s="2"/>
      <c r="B18" s="8" t="s">
        <v>6</v>
      </c>
      <c r="C18" s="45"/>
      <c r="D18" s="45"/>
      <c r="E18" s="45"/>
      <c r="F18" s="2"/>
      <c r="G18" s="149"/>
      <c r="H18" s="149"/>
      <c r="I18" s="2"/>
      <c r="J18" s="2"/>
      <c r="K18" s="2"/>
      <c r="L18" s="2"/>
    </row>
    <row r="19" spans="1:12" ht="33.4" customHeight="1" x14ac:dyDescent="0.2">
      <c r="A19" s="2"/>
      <c r="B19" s="9" t="s">
        <v>2</v>
      </c>
      <c r="C19" s="10" t="s">
        <v>3</v>
      </c>
      <c r="D19" s="11" t="s">
        <v>4</v>
      </c>
      <c r="E19" s="11" t="s">
        <v>5</v>
      </c>
      <c r="F19" s="2"/>
      <c r="G19" s="149"/>
      <c r="H19" s="149"/>
      <c r="I19" s="2"/>
      <c r="J19" s="2"/>
      <c r="K19" s="2"/>
      <c r="L19" s="2"/>
    </row>
    <row r="20" spans="1:12" ht="14.1" customHeight="1" x14ac:dyDescent="0.2">
      <c r="A20" s="2"/>
      <c r="B20" s="24" t="s">
        <v>15</v>
      </c>
      <c r="C20" s="118">
        <v>65.099999999999994</v>
      </c>
      <c r="D20" s="119">
        <v>49.7</v>
      </c>
      <c r="E20" s="25">
        <v>0.31</v>
      </c>
      <c r="F20" s="2"/>
      <c r="G20" s="149"/>
      <c r="H20" s="149"/>
      <c r="I20" s="117"/>
      <c r="J20" s="2"/>
      <c r="K20" s="2"/>
      <c r="L20" s="2"/>
    </row>
    <row r="21" spans="1:12" ht="14.1" customHeight="1" x14ac:dyDescent="0.2">
      <c r="A21" s="2"/>
      <c r="B21" s="26" t="s">
        <v>16</v>
      </c>
      <c r="C21" s="120">
        <v>37.799999999999997</v>
      </c>
      <c r="D21" s="121">
        <v>30.1</v>
      </c>
      <c r="E21" s="27">
        <v>0.26</v>
      </c>
      <c r="F21" s="2"/>
      <c r="G21" s="149"/>
      <c r="H21" s="149"/>
      <c r="I21" s="117"/>
      <c r="J21" s="2"/>
      <c r="K21" s="2"/>
      <c r="L21" s="2"/>
    </row>
    <row r="22" spans="1:12" ht="15" customHeight="1" x14ac:dyDescent="0.2">
      <c r="A22" s="2"/>
      <c r="B22" s="16" t="s">
        <v>17</v>
      </c>
      <c r="C22" s="122">
        <v>102.9</v>
      </c>
      <c r="D22" s="123">
        <v>79.8</v>
      </c>
      <c r="E22" s="28">
        <v>0.28999999999999998</v>
      </c>
      <c r="F22" s="2"/>
      <c r="G22" s="149"/>
      <c r="H22" s="149"/>
      <c r="I22" s="117"/>
      <c r="J22" s="2"/>
      <c r="K22" s="2"/>
      <c r="L22" s="2"/>
    </row>
    <row r="23" spans="1:12" ht="14.1" customHeight="1" x14ac:dyDescent="0.2">
      <c r="A23" s="2"/>
      <c r="B23" s="60"/>
      <c r="C23" s="61"/>
      <c r="D23" s="61"/>
      <c r="E23" s="18"/>
      <c r="F23" s="2"/>
      <c r="G23" s="149"/>
      <c r="H23" s="149"/>
      <c r="I23" s="117"/>
      <c r="J23" s="2"/>
      <c r="K23" s="2"/>
      <c r="L23" s="2"/>
    </row>
    <row r="24" spans="1:12" ht="15" customHeight="1" x14ac:dyDescent="0.2">
      <c r="A24" s="2"/>
      <c r="B24" s="8" t="s">
        <v>7</v>
      </c>
      <c r="C24" s="45"/>
      <c r="D24" s="45"/>
      <c r="E24" s="45"/>
      <c r="F24" s="2"/>
      <c r="G24" s="149"/>
      <c r="H24" s="149"/>
      <c r="I24" s="117"/>
      <c r="J24" s="2"/>
      <c r="K24" s="2"/>
      <c r="L24" s="2"/>
    </row>
    <row r="25" spans="1:12" ht="33.4" customHeight="1" x14ac:dyDescent="0.2">
      <c r="A25" s="2"/>
      <c r="B25" s="9" t="s">
        <v>2</v>
      </c>
      <c r="C25" s="10" t="s">
        <v>3</v>
      </c>
      <c r="D25" s="11" t="s">
        <v>4</v>
      </c>
      <c r="E25" s="11" t="s">
        <v>5</v>
      </c>
      <c r="F25" s="2"/>
      <c r="G25" s="149"/>
      <c r="H25" s="149"/>
      <c r="I25" s="117"/>
      <c r="J25" s="2"/>
      <c r="K25" s="2"/>
      <c r="L25" s="2"/>
    </row>
    <row r="26" spans="1:12" ht="14.1" customHeight="1" x14ac:dyDescent="0.2">
      <c r="A26" s="2"/>
      <c r="B26" s="12" t="s">
        <v>18</v>
      </c>
      <c r="C26" s="118">
        <v>53</v>
      </c>
      <c r="D26" s="119">
        <v>57</v>
      </c>
      <c r="E26" s="25">
        <v>-7.0000000000000007E-2</v>
      </c>
      <c r="F26" s="2"/>
      <c r="G26" s="149"/>
      <c r="H26" s="149"/>
      <c r="I26" s="117"/>
      <c r="J26" s="2"/>
      <c r="K26" s="2"/>
      <c r="L26" s="2"/>
    </row>
    <row r="27" spans="1:12" ht="14.1" customHeight="1" x14ac:dyDescent="0.2">
      <c r="A27" s="2"/>
      <c r="B27" s="29" t="s">
        <v>19</v>
      </c>
      <c r="C27" s="120">
        <v>13.6</v>
      </c>
      <c r="D27" s="121">
        <v>12.2</v>
      </c>
      <c r="E27" s="27">
        <v>0.12</v>
      </c>
      <c r="F27" s="2"/>
      <c r="G27" s="149"/>
      <c r="H27" s="149"/>
      <c r="I27" s="117"/>
      <c r="J27" s="2"/>
      <c r="K27" s="2"/>
      <c r="L27" s="2"/>
    </row>
    <row r="28" spans="1:12" ht="15" customHeight="1" x14ac:dyDescent="0.2">
      <c r="A28" s="2"/>
      <c r="B28" s="16" t="s">
        <v>20</v>
      </c>
      <c r="C28" s="122">
        <v>66.599999999999994</v>
      </c>
      <c r="D28" s="123">
        <v>69.2</v>
      </c>
      <c r="E28" s="28">
        <v>-0.04</v>
      </c>
      <c r="F28" s="2"/>
      <c r="G28" s="149"/>
      <c r="H28" s="149"/>
      <c r="I28" s="117"/>
      <c r="J28" s="2"/>
      <c r="K28" s="2"/>
      <c r="L28" s="2"/>
    </row>
    <row r="29" spans="1:12" ht="15.75" customHeight="1" x14ac:dyDescent="0.2">
      <c r="A29" s="2"/>
      <c r="B29" s="60"/>
      <c r="C29" s="60"/>
      <c r="D29" s="60"/>
      <c r="E29" s="18"/>
      <c r="F29" s="2"/>
      <c r="G29" s="149"/>
      <c r="H29" s="149"/>
      <c r="I29" s="117"/>
      <c r="J29" s="2"/>
      <c r="K29" s="2"/>
      <c r="L29" s="2"/>
    </row>
    <row r="30" spans="1:12" ht="14.1" customHeight="1" x14ac:dyDescent="0.2">
      <c r="A30" s="2"/>
      <c r="B30" s="62"/>
      <c r="C30" s="2"/>
      <c r="D30" s="2"/>
      <c r="E30" s="2"/>
      <c r="F30" s="2"/>
      <c r="G30" s="149"/>
      <c r="H30" s="149"/>
      <c r="I30" s="117"/>
      <c r="J30" s="2"/>
      <c r="K30" s="2"/>
      <c r="L30" s="2"/>
    </row>
    <row r="31" spans="1:12" ht="15" customHeight="1" x14ac:dyDescent="0.2">
      <c r="A31" s="2"/>
      <c r="B31" s="8" t="s">
        <v>21</v>
      </c>
      <c r="C31" s="45"/>
      <c r="D31" s="45"/>
      <c r="E31" s="2"/>
      <c r="F31" s="2"/>
      <c r="G31" s="149"/>
      <c r="H31" s="149"/>
      <c r="I31" s="117"/>
      <c r="J31" s="2"/>
      <c r="K31" s="2"/>
      <c r="L31" s="2"/>
    </row>
    <row r="32" spans="1:12" ht="33.4" customHeight="1" thickBot="1" x14ac:dyDescent="0.25">
      <c r="A32" s="2"/>
      <c r="B32" s="9" t="s">
        <v>2</v>
      </c>
      <c r="C32" s="10" t="s">
        <v>3</v>
      </c>
      <c r="D32" s="11" t="s">
        <v>4</v>
      </c>
      <c r="E32" s="2"/>
      <c r="F32" s="2"/>
      <c r="G32" s="149"/>
      <c r="H32" s="149"/>
      <c r="I32" s="117"/>
      <c r="J32" s="2"/>
      <c r="K32" s="2"/>
      <c r="L32" s="2"/>
    </row>
    <row r="33" spans="1:12" ht="14.1" customHeight="1" x14ac:dyDescent="0.2">
      <c r="A33" s="2"/>
      <c r="B33" s="12" t="s">
        <v>22</v>
      </c>
      <c r="C33" s="126">
        <v>-15.3</v>
      </c>
      <c r="D33" s="127">
        <v>-6</v>
      </c>
      <c r="E33" s="2"/>
      <c r="F33" s="2"/>
      <c r="G33" s="149"/>
      <c r="H33" s="149"/>
      <c r="I33" s="117"/>
      <c r="J33" s="2"/>
      <c r="K33" s="2"/>
      <c r="L33" s="2"/>
    </row>
    <row r="34" spans="1:12" ht="14.1" customHeight="1" x14ac:dyDescent="0.2">
      <c r="A34" s="2"/>
      <c r="B34" s="30" t="s">
        <v>23</v>
      </c>
      <c r="C34" s="169">
        <v>6.6</v>
      </c>
      <c r="D34" s="165">
        <v>21.6</v>
      </c>
      <c r="E34" s="2"/>
      <c r="F34" s="2"/>
      <c r="G34" s="149"/>
      <c r="H34" s="149"/>
      <c r="I34" s="117"/>
      <c r="J34" s="2"/>
      <c r="K34" s="2"/>
      <c r="L34" s="2"/>
    </row>
    <row r="35" spans="1:12" ht="14.1" customHeight="1" x14ac:dyDescent="0.2">
      <c r="A35" s="2"/>
      <c r="B35" s="30" t="s">
        <v>24</v>
      </c>
      <c r="C35" s="169">
        <v>11.6</v>
      </c>
      <c r="D35" s="165">
        <v>11.6</v>
      </c>
      <c r="E35" s="2"/>
      <c r="F35" s="2"/>
      <c r="G35" s="149"/>
      <c r="H35" s="149"/>
      <c r="I35" s="117"/>
      <c r="J35" s="2"/>
      <c r="K35" s="2"/>
      <c r="L35" s="2"/>
    </row>
    <row r="36" spans="1:12" ht="14.1" customHeight="1" x14ac:dyDescent="0.2">
      <c r="A36" s="2"/>
      <c r="B36" s="29" t="s">
        <v>25</v>
      </c>
      <c r="C36" s="170">
        <v>-3.8</v>
      </c>
      <c r="D36" s="166">
        <v>-7.7</v>
      </c>
      <c r="E36" s="2"/>
      <c r="F36" s="2"/>
      <c r="G36" s="149"/>
      <c r="H36" s="149"/>
      <c r="I36" s="117"/>
      <c r="J36" s="2"/>
      <c r="K36" s="2"/>
      <c r="L36" s="2"/>
    </row>
    <row r="37" spans="1:12" ht="15" customHeight="1" thickBot="1" x14ac:dyDescent="0.25">
      <c r="A37" s="2"/>
      <c r="B37" s="16" t="s">
        <v>26</v>
      </c>
      <c r="C37" s="171">
        <v>-0.9</v>
      </c>
      <c r="D37" s="172">
        <v>19.5</v>
      </c>
      <c r="E37" s="2"/>
      <c r="F37" s="2"/>
      <c r="G37" s="149"/>
      <c r="H37" s="149"/>
      <c r="I37" s="117"/>
      <c r="J37" s="2"/>
      <c r="K37" s="2"/>
      <c r="L37" s="2"/>
    </row>
    <row r="38" spans="1:12" ht="14.1" customHeight="1" x14ac:dyDescent="0.2">
      <c r="A38" s="2"/>
      <c r="B38" s="63"/>
      <c r="C38" s="64"/>
      <c r="D38" s="65"/>
      <c r="E38" s="2"/>
      <c r="F38" s="2"/>
      <c r="G38" s="149"/>
      <c r="H38" s="149"/>
      <c r="I38" s="117"/>
      <c r="J38" s="2"/>
      <c r="K38" s="2"/>
      <c r="L38" s="2"/>
    </row>
    <row r="39" spans="1:12" ht="15" customHeight="1" x14ac:dyDescent="0.2">
      <c r="A39" s="2"/>
      <c r="B39" s="14" t="s">
        <v>27</v>
      </c>
      <c r="C39" s="31">
        <f>C15</f>
        <v>0</v>
      </c>
      <c r="D39" s="32">
        <f>D15</f>
        <v>0.08</v>
      </c>
      <c r="E39" s="2"/>
      <c r="F39" s="2"/>
      <c r="G39" s="149"/>
      <c r="H39" s="149"/>
      <c r="I39" s="117"/>
      <c r="J39" s="2"/>
      <c r="K39" s="2"/>
      <c r="L39" s="2"/>
    </row>
    <row r="40" spans="1:12" ht="14.1" customHeight="1" x14ac:dyDescent="0.2">
      <c r="A40" s="2"/>
      <c r="B40" s="22"/>
      <c r="C40" s="22"/>
      <c r="D40" s="22"/>
      <c r="E40" s="2"/>
      <c r="F40" s="2"/>
      <c r="G40" s="149"/>
      <c r="H40" s="149"/>
      <c r="I40" s="117"/>
      <c r="J40" s="2"/>
      <c r="K40" s="2"/>
      <c r="L40" s="2"/>
    </row>
    <row r="41" spans="1:12" ht="15" customHeight="1" x14ac:dyDescent="0.2">
      <c r="A41" s="2"/>
      <c r="B41" s="8" t="s">
        <v>197</v>
      </c>
      <c r="C41" s="45"/>
      <c r="D41" s="45"/>
      <c r="E41" s="2"/>
      <c r="F41" s="2"/>
      <c r="G41" s="149"/>
      <c r="H41" s="149"/>
      <c r="I41" s="117"/>
      <c r="J41" s="2"/>
      <c r="K41" s="2"/>
      <c r="L41" s="2"/>
    </row>
    <row r="42" spans="1:12" ht="33.4" customHeight="1" x14ac:dyDescent="0.2">
      <c r="A42" s="2"/>
      <c r="B42" s="9" t="s">
        <v>28</v>
      </c>
      <c r="C42" s="10" t="s">
        <v>3</v>
      </c>
      <c r="D42" s="11" t="s">
        <v>4</v>
      </c>
      <c r="E42" s="2"/>
      <c r="F42" s="2"/>
      <c r="G42" s="149"/>
      <c r="H42" s="149"/>
      <c r="I42" s="117"/>
      <c r="J42" s="2"/>
      <c r="K42" s="2"/>
      <c r="L42" s="2"/>
    </row>
    <row r="43" spans="1:12" ht="14.1" customHeight="1" x14ac:dyDescent="0.2">
      <c r="A43" s="2"/>
      <c r="B43" s="12" t="s">
        <v>29</v>
      </c>
      <c r="C43" s="162">
        <v>21.6</v>
      </c>
      <c r="D43" s="163">
        <v>28</v>
      </c>
      <c r="E43" s="2"/>
      <c r="F43" s="2"/>
      <c r="G43" s="2"/>
      <c r="H43" s="149"/>
      <c r="I43" s="117"/>
      <c r="J43" s="2"/>
      <c r="K43" s="2"/>
      <c r="L43" s="2"/>
    </row>
    <row r="44" spans="1:12" ht="14.1" customHeight="1" x14ac:dyDescent="0.2">
      <c r="A44" s="2"/>
      <c r="B44" s="30" t="s">
        <v>30</v>
      </c>
      <c r="C44" s="244">
        <v>-7.9</v>
      </c>
      <c r="D44" s="245">
        <v>-0.7</v>
      </c>
      <c r="E44" s="2"/>
      <c r="F44" s="2"/>
      <c r="G44" s="2"/>
      <c r="H44" s="149"/>
      <c r="I44" s="117"/>
      <c r="J44" s="2"/>
      <c r="K44" s="2"/>
      <c r="L44" s="2"/>
    </row>
    <row r="45" spans="1:12" ht="14.1" customHeight="1" x14ac:dyDescent="0.2">
      <c r="A45" s="2"/>
      <c r="B45" s="29" t="s">
        <v>7</v>
      </c>
      <c r="C45" s="128">
        <v>-7.1</v>
      </c>
      <c r="D45" s="166">
        <v>-5.7</v>
      </c>
      <c r="E45" s="2"/>
      <c r="F45" s="2"/>
      <c r="G45" s="2"/>
      <c r="H45" s="149"/>
      <c r="I45" s="117"/>
      <c r="J45" s="2"/>
      <c r="K45" s="2"/>
      <c r="L45" s="2"/>
    </row>
    <row r="46" spans="1:12" ht="14.1" customHeight="1" x14ac:dyDescent="0.2">
      <c r="A46" s="2"/>
      <c r="B46" s="33" t="s">
        <v>31</v>
      </c>
      <c r="C46" s="167">
        <v>6.6</v>
      </c>
      <c r="D46" s="172">
        <v>21.6</v>
      </c>
      <c r="E46" s="2"/>
      <c r="F46" s="2"/>
      <c r="G46" s="2"/>
      <c r="H46" s="149"/>
      <c r="I46" s="117"/>
      <c r="J46" s="2"/>
      <c r="K46" s="2"/>
      <c r="L46" s="2"/>
    </row>
    <row r="47" spans="1:12" ht="16.7" customHeight="1" x14ac:dyDescent="0.2">
      <c r="A47" s="2"/>
      <c r="B47" s="60"/>
      <c r="C47" s="66"/>
      <c r="D47" s="66"/>
      <c r="E47" s="2"/>
      <c r="F47" s="2"/>
      <c r="G47" s="149"/>
      <c r="H47" s="149"/>
      <c r="I47" s="117"/>
      <c r="J47" s="2"/>
      <c r="K47" s="2"/>
      <c r="L47" s="2"/>
    </row>
    <row r="48" spans="1:12" ht="14.1" customHeight="1" x14ac:dyDescent="0.2">
      <c r="A48" s="2"/>
      <c r="B48" s="2"/>
      <c r="C48" s="2"/>
      <c r="D48" s="2"/>
      <c r="E48" s="2"/>
      <c r="F48" s="2"/>
      <c r="G48" s="149"/>
      <c r="H48" s="149"/>
      <c r="I48" s="117"/>
      <c r="J48" s="2"/>
      <c r="K48" s="2"/>
      <c r="L48" s="2"/>
    </row>
    <row r="49" spans="1:12" ht="15" customHeight="1" x14ac:dyDescent="0.2">
      <c r="A49" s="2"/>
      <c r="B49" s="8" t="s">
        <v>198</v>
      </c>
      <c r="C49" s="45"/>
      <c r="D49" s="45"/>
      <c r="E49" s="2"/>
      <c r="F49" s="2"/>
      <c r="G49" s="149"/>
      <c r="H49" s="149"/>
      <c r="I49" s="117"/>
      <c r="J49" s="2"/>
      <c r="K49" s="2"/>
      <c r="L49" s="2"/>
    </row>
    <row r="50" spans="1:12" ht="27.6" customHeight="1" x14ac:dyDescent="0.2">
      <c r="A50" s="2"/>
      <c r="B50" s="9" t="s">
        <v>28</v>
      </c>
      <c r="C50" s="34" t="s">
        <v>32</v>
      </c>
      <c r="D50" s="35" t="s">
        <v>33</v>
      </c>
      <c r="E50" s="2"/>
      <c r="F50" s="2"/>
      <c r="G50" s="149"/>
      <c r="H50" s="149"/>
      <c r="I50" s="117"/>
      <c r="J50" s="2"/>
      <c r="K50" s="2"/>
      <c r="L50" s="2"/>
    </row>
    <row r="51" spans="1:12" ht="14.1" customHeight="1" x14ac:dyDescent="0.2">
      <c r="A51" s="2"/>
      <c r="B51" s="18" t="s">
        <v>29</v>
      </c>
      <c r="C51" s="162">
        <v>195</v>
      </c>
      <c r="D51" s="163">
        <v>172.1</v>
      </c>
      <c r="E51" s="2"/>
      <c r="F51" s="2"/>
      <c r="G51" s="149"/>
      <c r="H51" s="149"/>
      <c r="I51" s="117"/>
      <c r="J51" s="2"/>
      <c r="K51" s="2"/>
      <c r="L51" s="2"/>
    </row>
    <row r="52" spans="1:12" ht="14.1" customHeight="1" x14ac:dyDescent="0.2">
      <c r="A52" s="2"/>
      <c r="B52" s="2" t="s">
        <v>30</v>
      </c>
      <c r="C52" s="164">
        <v>10.7</v>
      </c>
      <c r="D52" s="165">
        <v>17.399999999999999</v>
      </c>
      <c r="E52" s="2"/>
      <c r="F52" s="2"/>
      <c r="G52" s="149"/>
      <c r="H52" s="149"/>
      <c r="I52" s="117"/>
      <c r="J52" s="2"/>
      <c r="K52" s="2"/>
      <c r="L52" s="2"/>
    </row>
    <row r="53" spans="1:12" ht="14.1" customHeight="1" x14ac:dyDescent="0.2">
      <c r="A53" s="2"/>
      <c r="B53" s="29" t="s">
        <v>7</v>
      </c>
      <c r="C53" s="128">
        <v>85.5</v>
      </c>
      <c r="D53" s="166">
        <v>91.4</v>
      </c>
      <c r="E53" s="2"/>
      <c r="F53" s="2"/>
      <c r="G53" s="149"/>
      <c r="H53" s="149"/>
      <c r="I53" s="117"/>
      <c r="J53" s="2"/>
      <c r="K53" s="2"/>
      <c r="L53" s="2"/>
    </row>
    <row r="54" spans="1:12" ht="14.1" customHeight="1" x14ac:dyDescent="0.2">
      <c r="A54" s="2"/>
      <c r="B54" s="36" t="s">
        <v>31</v>
      </c>
      <c r="C54" s="167">
        <v>291.10000000000002</v>
      </c>
      <c r="D54" s="168">
        <v>280.89999999999998</v>
      </c>
      <c r="E54" s="2"/>
      <c r="F54" s="2"/>
      <c r="G54" s="149"/>
      <c r="H54" s="149"/>
      <c r="I54" s="117"/>
      <c r="J54" s="2"/>
      <c r="K54" s="2"/>
      <c r="L54" s="2"/>
    </row>
    <row r="55" spans="1:12" ht="14.1" customHeight="1" x14ac:dyDescent="0.2">
      <c r="A55" s="2"/>
      <c r="B55" s="18"/>
      <c r="C55" s="18"/>
      <c r="D55" s="18"/>
      <c r="E55" s="2"/>
      <c r="F55" s="2"/>
      <c r="G55" s="149"/>
      <c r="H55" s="149"/>
      <c r="I55" s="117"/>
      <c r="J55" s="2"/>
      <c r="K55" s="2"/>
      <c r="L55" s="2"/>
    </row>
    <row r="56" spans="1:12" ht="15" customHeight="1" x14ac:dyDescent="0.2">
      <c r="A56" s="2"/>
      <c r="B56" s="8" t="s">
        <v>34</v>
      </c>
      <c r="C56" s="45"/>
      <c r="D56" s="45"/>
      <c r="E56" s="2"/>
      <c r="F56" s="2"/>
      <c r="G56" s="149"/>
      <c r="H56" s="149"/>
      <c r="I56" s="117"/>
      <c r="J56" s="2"/>
      <c r="K56" s="2"/>
      <c r="L56" s="2"/>
    </row>
    <row r="57" spans="1:12" ht="36.6" customHeight="1" x14ac:dyDescent="0.2">
      <c r="A57" s="2"/>
      <c r="B57" s="9" t="s">
        <v>28</v>
      </c>
      <c r="C57" s="10" t="s">
        <v>3</v>
      </c>
      <c r="D57" s="11" t="s">
        <v>4</v>
      </c>
      <c r="E57" s="2"/>
      <c r="F57" s="2"/>
      <c r="G57" s="149"/>
      <c r="H57" s="149"/>
      <c r="I57" s="117"/>
      <c r="J57" s="2"/>
      <c r="K57" s="2"/>
      <c r="L57" s="2"/>
    </row>
    <row r="58" spans="1:12" ht="14.1" customHeight="1" x14ac:dyDescent="0.2">
      <c r="A58" s="2"/>
      <c r="B58" s="12" t="s">
        <v>35</v>
      </c>
      <c r="C58" s="126">
        <v>6.2</v>
      </c>
      <c r="D58" s="127">
        <v>15.9</v>
      </c>
      <c r="E58" s="2"/>
      <c r="F58" s="2"/>
      <c r="G58" s="149"/>
      <c r="H58" s="149"/>
      <c r="I58" s="117"/>
      <c r="J58" s="2"/>
      <c r="K58" s="2"/>
      <c r="L58" s="2"/>
    </row>
    <row r="59" spans="1:12" ht="14.1" customHeight="1" x14ac:dyDescent="0.2">
      <c r="A59" s="2"/>
      <c r="B59" s="29" t="s">
        <v>36</v>
      </c>
      <c r="C59" s="128">
        <v>2.7</v>
      </c>
      <c r="D59" s="129">
        <v>4.8</v>
      </c>
      <c r="E59" s="2"/>
      <c r="F59" s="2"/>
      <c r="G59" s="149"/>
      <c r="H59" s="149"/>
      <c r="I59" s="117"/>
      <c r="J59" s="2"/>
      <c r="K59" s="2"/>
      <c r="L59" s="2"/>
    </row>
    <row r="60" spans="1:12" ht="14.1" customHeight="1" x14ac:dyDescent="0.2">
      <c r="A60" s="2"/>
      <c r="B60" s="37" t="s">
        <v>37</v>
      </c>
      <c r="C60" s="130">
        <v>8.9</v>
      </c>
      <c r="D60" s="131">
        <v>20.7</v>
      </c>
      <c r="E60" s="2"/>
      <c r="F60" s="2"/>
      <c r="G60" s="149"/>
      <c r="H60" s="149"/>
      <c r="I60" s="117"/>
      <c r="J60" s="2"/>
      <c r="K60" s="2"/>
      <c r="L60" s="2"/>
    </row>
    <row r="61" spans="1:12" ht="14.1" customHeight="1" x14ac:dyDescent="0.2">
      <c r="A61" s="2"/>
      <c r="B61" s="29" t="s">
        <v>38</v>
      </c>
      <c r="C61" s="128">
        <v>1</v>
      </c>
      <c r="D61" s="129">
        <v>1.7</v>
      </c>
      <c r="E61" s="2"/>
      <c r="F61" s="2"/>
      <c r="G61" s="149"/>
      <c r="H61" s="149"/>
      <c r="I61" s="117"/>
      <c r="J61" s="2"/>
      <c r="K61" s="2"/>
      <c r="L61" s="2"/>
    </row>
    <row r="62" spans="1:12" ht="15" customHeight="1" thickBot="1" x14ac:dyDescent="0.25">
      <c r="A62" s="2"/>
      <c r="B62" s="36" t="s">
        <v>31</v>
      </c>
      <c r="C62" s="132">
        <v>9.9</v>
      </c>
      <c r="D62" s="133">
        <v>22.4</v>
      </c>
      <c r="E62" s="2"/>
      <c r="F62" s="2"/>
      <c r="G62" s="149"/>
      <c r="H62" s="149"/>
      <c r="I62" s="117"/>
      <c r="J62" s="2"/>
      <c r="K62" s="2"/>
      <c r="L62" s="2"/>
    </row>
    <row r="63" spans="1:12" ht="14.1" customHeight="1" x14ac:dyDescent="0.2">
      <c r="A63" s="2"/>
      <c r="B63" s="18"/>
      <c r="C63" s="18"/>
      <c r="D63" s="18"/>
      <c r="E63" s="2"/>
      <c r="F63" s="2"/>
      <c r="G63" s="149"/>
      <c r="H63" s="149"/>
      <c r="I63" s="117"/>
      <c r="J63" s="2"/>
      <c r="K63" s="2"/>
      <c r="L63" s="2"/>
    </row>
    <row r="64" spans="1:12" ht="15.75" customHeight="1" thickBot="1" x14ac:dyDescent="0.25">
      <c r="A64" s="2"/>
      <c r="B64" s="8" t="s">
        <v>39</v>
      </c>
      <c r="C64" s="45"/>
      <c r="D64" s="45"/>
      <c r="E64" s="45"/>
      <c r="F64" s="38"/>
      <c r="G64" s="149"/>
      <c r="H64" s="149"/>
      <c r="I64" s="117"/>
      <c r="J64" s="2"/>
      <c r="K64" s="2"/>
      <c r="L64" s="2"/>
    </row>
    <row r="65" spans="1:12" ht="33.4" customHeight="1" x14ac:dyDescent="0.2">
      <c r="A65" s="2"/>
      <c r="B65" s="9" t="s">
        <v>2</v>
      </c>
      <c r="C65" s="10" t="s">
        <v>3</v>
      </c>
      <c r="D65" s="11" t="s">
        <v>4</v>
      </c>
      <c r="E65" s="11" t="s">
        <v>5</v>
      </c>
      <c r="F65" s="38"/>
      <c r="G65" s="149"/>
      <c r="H65" s="149"/>
      <c r="I65" s="117"/>
      <c r="J65" s="2"/>
      <c r="K65" s="2"/>
      <c r="L65" s="2"/>
    </row>
    <row r="66" spans="1:12" ht="15.75" customHeight="1" x14ac:dyDescent="0.2">
      <c r="A66" s="2"/>
      <c r="B66" s="39" t="s">
        <v>40</v>
      </c>
      <c r="C66" s="134">
        <v>44.6</v>
      </c>
      <c r="D66" s="135">
        <v>42.8</v>
      </c>
      <c r="E66" s="40">
        <v>0.04</v>
      </c>
      <c r="F66" s="38"/>
      <c r="G66" s="149"/>
      <c r="H66" s="149"/>
      <c r="I66" s="117"/>
      <c r="J66" s="2"/>
      <c r="K66" s="2"/>
      <c r="L66" s="2"/>
    </row>
    <row r="67" spans="1:12" ht="15.75" customHeight="1" x14ac:dyDescent="0.2">
      <c r="A67" s="2"/>
      <c r="B67" s="37" t="s">
        <v>41</v>
      </c>
      <c r="C67" s="136">
        <v>35.6</v>
      </c>
      <c r="D67" s="137">
        <v>32.9</v>
      </c>
      <c r="E67" s="41">
        <v>0.08</v>
      </c>
      <c r="F67" s="38"/>
      <c r="G67" s="149"/>
      <c r="H67" s="149"/>
      <c r="I67" s="117"/>
      <c r="J67" s="2"/>
      <c r="K67" s="2"/>
      <c r="L67" s="2"/>
    </row>
    <row r="68" spans="1:12" ht="15.75" customHeight="1" x14ac:dyDescent="0.2">
      <c r="A68" s="2"/>
      <c r="B68" s="29" t="s">
        <v>42</v>
      </c>
      <c r="C68" s="128">
        <v>16.600000000000001</v>
      </c>
      <c r="D68" s="129">
        <v>21.2</v>
      </c>
      <c r="E68" s="42">
        <v>-0.22</v>
      </c>
      <c r="F68" s="38"/>
      <c r="G68" s="149"/>
      <c r="H68" s="149"/>
      <c r="I68" s="117"/>
      <c r="J68" s="2"/>
      <c r="K68" s="2"/>
      <c r="L68" s="2"/>
    </row>
    <row r="69" spans="1:12" ht="15.75" customHeight="1" x14ac:dyDescent="0.2">
      <c r="A69" s="2"/>
      <c r="B69" s="43" t="s">
        <v>43</v>
      </c>
      <c r="C69" s="136">
        <v>19</v>
      </c>
      <c r="D69" s="137">
        <v>11.7</v>
      </c>
      <c r="E69" s="44">
        <v>0.62</v>
      </c>
      <c r="F69" s="38"/>
      <c r="G69" s="149"/>
      <c r="H69" s="149"/>
      <c r="I69" s="117"/>
      <c r="J69" s="2"/>
      <c r="K69" s="2"/>
      <c r="L69" s="2"/>
    </row>
    <row r="70" spans="1:12" ht="15.75" customHeight="1" x14ac:dyDescent="0.2">
      <c r="A70" s="2"/>
      <c r="B70" s="26" t="s">
        <v>11</v>
      </c>
      <c r="C70" s="128">
        <v>19</v>
      </c>
      <c r="D70" s="129">
        <v>18.600000000000001</v>
      </c>
      <c r="E70" s="27">
        <v>0.02</v>
      </c>
      <c r="F70" s="38"/>
      <c r="G70" s="149"/>
      <c r="H70" s="149"/>
      <c r="I70" s="117"/>
      <c r="J70" s="2"/>
      <c r="K70" s="2"/>
      <c r="L70" s="2"/>
    </row>
    <row r="71" spans="1:12" ht="15" customHeight="1" x14ac:dyDescent="0.2">
      <c r="A71" s="2"/>
      <c r="B71" s="16" t="s">
        <v>39</v>
      </c>
      <c r="C71" s="138">
        <v>18.600000000000001</v>
      </c>
      <c r="D71" s="139">
        <v>12.4</v>
      </c>
      <c r="E71" s="28">
        <v>0.5</v>
      </c>
      <c r="F71" s="38"/>
      <c r="G71" s="149"/>
      <c r="H71" s="149"/>
      <c r="I71" s="117"/>
      <c r="J71" s="2"/>
      <c r="K71" s="2"/>
      <c r="L71" s="2"/>
    </row>
    <row r="72" spans="1:12" ht="15" customHeight="1" x14ac:dyDescent="0.2">
      <c r="A72" s="2"/>
      <c r="B72" s="63"/>
      <c r="C72" s="18"/>
      <c r="D72" s="18"/>
      <c r="E72" s="18"/>
      <c r="F72" s="2"/>
      <c r="G72" s="149"/>
      <c r="H72" s="149"/>
      <c r="I72" s="117"/>
      <c r="J72" s="2"/>
      <c r="K72" s="2"/>
      <c r="L72" s="2"/>
    </row>
    <row r="73" spans="1:12" ht="15" customHeight="1" x14ac:dyDescent="0.2">
      <c r="A73" s="2"/>
      <c r="B73" s="55"/>
      <c r="C73" s="2"/>
      <c r="D73" s="2"/>
      <c r="E73" s="2"/>
      <c r="F73" s="2"/>
      <c r="G73" s="149"/>
      <c r="H73" s="149"/>
      <c r="I73" s="2"/>
      <c r="J73" s="2"/>
      <c r="K73" s="2"/>
      <c r="L73" s="2"/>
    </row>
    <row r="74" spans="1:12" ht="15" customHeight="1" thickBot="1" x14ac:dyDescent="0.25">
      <c r="A74" s="2"/>
      <c r="B74" s="2"/>
      <c r="C74" s="2"/>
      <c r="D74" s="45"/>
      <c r="E74" s="2"/>
      <c r="F74" s="2"/>
      <c r="G74" s="149"/>
      <c r="H74" s="149"/>
      <c r="I74" s="2"/>
      <c r="J74" s="2"/>
      <c r="K74" s="2"/>
      <c r="L74" s="2"/>
    </row>
    <row r="75" spans="1:12" ht="66" thickBot="1" x14ac:dyDescent="0.25">
      <c r="A75" s="2"/>
      <c r="B75" s="46" t="s">
        <v>2</v>
      </c>
      <c r="C75" s="47" t="s">
        <v>169</v>
      </c>
      <c r="D75" s="48" t="s">
        <v>170</v>
      </c>
      <c r="E75" s="2"/>
      <c r="F75" s="2"/>
      <c r="G75" s="149"/>
      <c r="H75" s="149"/>
      <c r="I75" s="2"/>
      <c r="J75" s="2"/>
      <c r="K75" s="2"/>
      <c r="L75" s="2"/>
    </row>
    <row r="76" spans="1:12" ht="14.1" customHeight="1" x14ac:dyDescent="0.2">
      <c r="A76" s="2"/>
      <c r="B76" s="18" t="s">
        <v>44</v>
      </c>
      <c r="C76" s="173">
        <f>C8</f>
        <v>169.5</v>
      </c>
      <c r="D76" s="50">
        <v>166.3</v>
      </c>
      <c r="E76" s="2"/>
      <c r="F76" s="2"/>
      <c r="G76" s="149"/>
      <c r="H76" s="149"/>
      <c r="I76" s="2"/>
      <c r="J76" s="2"/>
      <c r="K76" s="2"/>
      <c r="L76" s="2"/>
    </row>
    <row r="77" spans="1:12" ht="14.1" customHeight="1" x14ac:dyDescent="0.2">
      <c r="A77" s="2"/>
      <c r="B77" s="30" t="s">
        <v>45</v>
      </c>
      <c r="C77" s="169">
        <f>C9</f>
        <v>121.3</v>
      </c>
      <c r="D77" s="52">
        <v>120.2</v>
      </c>
      <c r="E77" s="2"/>
      <c r="F77" s="2"/>
      <c r="G77" s="149"/>
      <c r="H77" s="149"/>
      <c r="I77" s="2"/>
      <c r="J77" s="2"/>
      <c r="K77" s="2"/>
      <c r="L77" s="2"/>
    </row>
    <row r="78" spans="1:12" ht="14.1" customHeight="1" x14ac:dyDescent="0.2">
      <c r="A78" s="2"/>
      <c r="B78" s="53" t="s">
        <v>46</v>
      </c>
      <c r="C78" s="246">
        <f>C10</f>
        <v>0.72</v>
      </c>
      <c r="D78" s="247">
        <v>0.72</v>
      </c>
      <c r="E78" s="2"/>
      <c r="F78" s="2"/>
      <c r="G78" s="149"/>
      <c r="H78" s="149"/>
      <c r="I78" s="2"/>
      <c r="J78" s="2"/>
      <c r="K78" s="2"/>
      <c r="L78" s="2"/>
    </row>
    <row r="79" spans="1:12" ht="14.1" customHeight="1" x14ac:dyDescent="0.2">
      <c r="A79" s="2"/>
      <c r="B79" s="30" t="s">
        <v>47</v>
      </c>
      <c r="C79" s="169">
        <f>'5. Stat of Income (Q)'!G21/1000</f>
        <v>-13.192</v>
      </c>
      <c r="D79" s="52">
        <v>-13.1</v>
      </c>
      <c r="E79" s="2"/>
      <c r="F79" s="2"/>
      <c r="G79" s="149"/>
      <c r="H79" s="149"/>
      <c r="I79" s="2"/>
      <c r="J79" s="2"/>
      <c r="K79" s="2"/>
      <c r="L79" s="2"/>
    </row>
    <row r="80" spans="1:12" ht="14.1" customHeight="1" x14ac:dyDescent="0.2">
      <c r="A80" s="2"/>
      <c r="B80" s="53" t="s">
        <v>48</v>
      </c>
      <c r="C80" s="246">
        <f>'5. Stat of Income (Q)'!G22</f>
        <v>-7.7816513003828303E-2</v>
      </c>
      <c r="D80" s="247">
        <v>-0.08</v>
      </c>
      <c r="E80" s="2"/>
      <c r="F80" s="2"/>
      <c r="G80" s="149"/>
      <c r="H80" s="149"/>
      <c r="I80" s="2"/>
      <c r="J80" s="2"/>
      <c r="K80" s="2"/>
      <c r="L80" s="2"/>
    </row>
    <row r="81" spans="1:12" ht="14.1" customHeight="1" x14ac:dyDescent="0.2">
      <c r="A81" s="2"/>
      <c r="B81" s="54" t="s">
        <v>49</v>
      </c>
      <c r="C81" s="248" t="s">
        <v>3</v>
      </c>
      <c r="D81" s="249" t="s">
        <v>4</v>
      </c>
      <c r="E81" s="2"/>
      <c r="F81" s="2"/>
      <c r="G81" s="149"/>
      <c r="H81" s="149"/>
      <c r="I81" s="2"/>
      <c r="J81" s="2"/>
      <c r="K81" s="2"/>
      <c r="L81" s="2"/>
    </row>
    <row r="82" spans="1:12" ht="14.1" customHeight="1" x14ac:dyDescent="0.2">
      <c r="A82" s="2"/>
      <c r="B82" s="2" t="s">
        <v>52</v>
      </c>
      <c r="C82" s="51">
        <v>1.1399999999999999</v>
      </c>
      <c r="D82" s="52">
        <v>1.22</v>
      </c>
      <c r="E82" s="2"/>
      <c r="F82" s="2"/>
      <c r="G82" s="149"/>
      <c r="H82" s="149"/>
      <c r="I82" s="2"/>
      <c r="J82" s="2"/>
      <c r="K82" s="2"/>
      <c r="L82" s="2"/>
    </row>
    <row r="83" spans="1:12" ht="15" customHeight="1" thickBot="1" x14ac:dyDescent="0.25">
      <c r="A83" s="2"/>
      <c r="B83" s="2"/>
      <c r="C83" s="2"/>
      <c r="D83" s="56">
        <v>0.88</v>
      </c>
      <c r="E83" s="250"/>
      <c r="F83" s="250"/>
      <c r="G83" s="250"/>
      <c r="H83" s="149"/>
      <c r="I83" s="2"/>
      <c r="J83" s="2"/>
      <c r="K83" s="2"/>
      <c r="L83" s="2"/>
    </row>
    <row r="84" spans="1:12" ht="14.1" customHeight="1" x14ac:dyDescent="0.2">
      <c r="A84" s="2"/>
      <c r="B84" s="266" t="s">
        <v>171</v>
      </c>
      <c r="C84" s="266"/>
      <c r="D84" s="266"/>
      <c r="E84" s="258"/>
      <c r="F84" s="258"/>
      <c r="G84" s="149"/>
      <c r="H84" s="149"/>
      <c r="I84" s="2"/>
      <c r="J84" s="2"/>
      <c r="K84" s="2"/>
      <c r="L84" s="2"/>
    </row>
    <row r="85" spans="1:12" ht="14.1" customHeight="1" x14ac:dyDescent="0.2">
      <c r="A85" s="2"/>
      <c r="B85" s="267"/>
      <c r="C85" s="267"/>
      <c r="D85" s="267"/>
      <c r="E85" s="259"/>
      <c r="F85" s="259"/>
      <c r="G85" s="149"/>
      <c r="H85" s="149"/>
      <c r="I85" s="2"/>
      <c r="J85" s="2"/>
      <c r="K85" s="2"/>
      <c r="L85" s="2"/>
    </row>
    <row r="86" spans="1:12" ht="14.1" customHeight="1" x14ac:dyDescent="0.2">
      <c r="A86" s="2"/>
      <c r="B86" s="38"/>
      <c r="C86" s="38"/>
      <c r="D86" s="38"/>
      <c r="E86" s="38"/>
      <c r="F86" s="38"/>
      <c r="G86" s="149"/>
      <c r="H86" s="149"/>
      <c r="I86" s="2"/>
      <c r="J86" s="2"/>
      <c r="K86" s="2"/>
      <c r="L86" s="2"/>
    </row>
    <row r="87" spans="1:12" ht="14.1" customHeight="1" x14ac:dyDescent="0.2">
      <c r="A87" s="2"/>
      <c r="B87" s="2"/>
      <c r="C87" s="2"/>
      <c r="D87" s="2"/>
      <c r="E87" s="2"/>
      <c r="F87" s="2"/>
      <c r="G87" s="149"/>
      <c r="H87" s="149"/>
      <c r="I87" s="2"/>
      <c r="J87" s="2"/>
      <c r="K87" s="2"/>
      <c r="L87" s="2"/>
    </row>
    <row r="88" spans="1:12" ht="14.1" customHeight="1" x14ac:dyDescent="0.2">
      <c r="A88" s="2"/>
      <c r="B88" s="2"/>
      <c r="C88" s="2"/>
      <c r="D88" s="2"/>
      <c r="E88" s="2"/>
      <c r="F88" s="2"/>
      <c r="G88" s="149"/>
      <c r="H88" s="149"/>
      <c r="I88" s="2"/>
      <c r="J88" s="2"/>
      <c r="K88" s="2"/>
      <c r="L88" s="2"/>
    </row>
    <row r="89" spans="1:12" ht="14.1" customHeight="1" x14ac:dyDescent="0.2">
      <c r="A89" s="2"/>
      <c r="B89" s="2"/>
      <c r="C89" s="2"/>
      <c r="D89" s="2"/>
      <c r="E89" s="2"/>
      <c r="F89" s="2"/>
      <c r="G89" s="149"/>
      <c r="H89" s="149"/>
      <c r="I89" s="2"/>
      <c r="J89" s="2"/>
      <c r="K89" s="2"/>
      <c r="L89" s="2"/>
    </row>
    <row r="90" spans="1:12" ht="14.1" customHeight="1" x14ac:dyDescent="0.2">
      <c r="A90" s="2"/>
      <c r="B90" s="2"/>
      <c r="C90" s="2"/>
      <c r="D90" s="2"/>
      <c r="E90" s="2"/>
      <c r="F90" s="2"/>
      <c r="G90" s="149"/>
      <c r="H90" s="149"/>
      <c r="I90" s="2"/>
      <c r="J90" s="2"/>
      <c r="K90" s="2"/>
      <c r="L90" s="2"/>
    </row>
    <row r="91" spans="1:12" ht="14.1" customHeight="1" x14ac:dyDescent="0.2">
      <c r="A91" s="2"/>
      <c r="B91" s="2"/>
      <c r="C91" s="2"/>
      <c r="D91" s="2"/>
      <c r="E91" s="2"/>
      <c r="F91" s="2"/>
      <c r="G91" s="149"/>
      <c r="H91" s="149"/>
      <c r="I91" s="2"/>
      <c r="J91" s="2"/>
      <c r="K91" s="2"/>
      <c r="L91" s="2"/>
    </row>
  </sheetData>
  <mergeCells count="2">
    <mergeCell ref="B84:D85"/>
    <mergeCell ref="B16:C16"/>
  </mergeCells>
  <pageMargins left="0.75" right="0.75" top="1" bottom="1" header="0.5" footer="0.5"/>
  <pageSetup scale="70" orientation="portrait" r:id="rId1"/>
  <rowBreaks count="1" manualBreakCount="1">
    <brk id="48" min="1" max="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9"/>
  <sheetViews>
    <sheetView showGridLines="0" showRuler="0" zoomScaleNormal="100" zoomScaleSheetLayoutView="100" workbookViewId="0"/>
  </sheetViews>
  <sheetFormatPr defaultColWidth="13.7109375" defaultRowHeight="12.75" x14ac:dyDescent="0.2"/>
  <cols>
    <col min="1" max="1" width="9.28515625" customWidth="1"/>
    <col min="2" max="2" width="63.85546875" bestFit="1" customWidth="1"/>
    <col min="3" max="4" width="12" customWidth="1"/>
    <col min="5" max="5" width="9.28515625" customWidth="1"/>
  </cols>
  <sheetData>
    <row r="1" spans="1:5" ht="14.1" customHeight="1" x14ac:dyDescent="0.2">
      <c r="A1" s="2"/>
      <c r="B1" s="2"/>
      <c r="C1" s="2"/>
      <c r="D1" s="2"/>
      <c r="E1" s="2"/>
    </row>
    <row r="2" spans="1:5" ht="22.5" customHeight="1" x14ac:dyDescent="0.3">
      <c r="A2" s="2"/>
      <c r="B2" s="6" t="s">
        <v>53</v>
      </c>
      <c r="C2" s="2"/>
      <c r="D2" s="2"/>
      <c r="E2" s="2"/>
    </row>
    <row r="3" spans="1:5" ht="14.1" customHeight="1" x14ac:dyDescent="0.2">
      <c r="A3" s="2"/>
      <c r="B3" s="7" t="str">
        <f>'1. Key figures table'!$B$3</f>
        <v>First quarter 2019 results</v>
      </c>
      <c r="C3" s="2"/>
      <c r="D3" s="2"/>
      <c r="E3" s="2"/>
    </row>
    <row r="4" spans="1:5" ht="15" customHeight="1" x14ac:dyDescent="0.2">
      <c r="A4" s="2"/>
      <c r="B4" s="8"/>
      <c r="C4" s="45"/>
      <c r="D4" s="45"/>
      <c r="E4" s="2"/>
    </row>
    <row r="5" spans="1:5" ht="43.35" customHeight="1" x14ac:dyDescent="0.2">
      <c r="A5" s="70"/>
      <c r="B5" s="9" t="s">
        <v>54</v>
      </c>
      <c r="C5" s="10" t="str">
        <f>'1. Key figures table'!C5&amp;" Unaudited"</f>
        <v>Q1 '19 Unaudited</v>
      </c>
      <c r="D5" s="11" t="str">
        <f>'1. Key figures table'!D5&amp;" Unaudited"</f>
        <v>Q1 '18 Unaudited</v>
      </c>
      <c r="E5" s="70"/>
    </row>
    <row r="6" spans="1:5" ht="14.1" customHeight="1" x14ac:dyDescent="0.2">
      <c r="A6" s="2"/>
      <c r="B6" s="63" t="s">
        <v>8</v>
      </c>
      <c r="C6" s="140">
        <v>169527</v>
      </c>
      <c r="D6" s="141">
        <v>148943</v>
      </c>
      <c r="E6" s="71"/>
    </row>
    <row r="7" spans="1:5" ht="14.1" customHeight="1" x14ac:dyDescent="0.2">
      <c r="A7" s="2"/>
      <c r="B7" s="29" t="s">
        <v>55</v>
      </c>
      <c r="C7" s="142">
        <v>48273</v>
      </c>
      <c r="D7" s="143">
        <v>48320</v>
      </c>
      <c r="E7" s="2"/>
    </row>
    <row r="8" spans="1:5" ht="15" customHeight="1" x14ac:dyDescent="0.2">
      <c r="A8" s="2"/>
      <c r="B8" s="67" t="s">
        <v>9</v>
      </c>
      <c r="C8" s="177">
        <v>121254</v>
      </c>
      <c r="D8" s="178">
        <v>100623</v>
      </c>
      <c r="E8" s="2"/>
    </row>
    <row r="9" spans="1:5" ht="14.1" customHeight="1" x14ac:dyDescent="0.2">
      <c r="A9" s="2"/>
      <c r="B9" s="54"/>
      <c r="C9" s="158" t="s">
        <v>168</v>
      </c>
      <c r="D9" s="156" t="s">
        <v>168</v>
      </c>
      <c r="E9" s="2"/>
    </row>
    <row r="10" spans="1:5" ht="14.1" customHeight="1" x14ac:dyDescent="0.2">
      <c r="A10" s="2"/>
      <c r="B10" s="30" t="s">
        <v>56</v>
      </c>
      <c r="C10" s="155">
        <v>72498</v>
      </c>
      <c r="D10" s="179">
        <v>45853</v>
      </c>
      <c r="E10" s="2"/>
    </row>
    <row r="11" spans="1:5" ht="14.1" customHeight="1" x14ac:dyDescent="0.2">
      <c r="A11" s="2"/>
      <c r="B11" s="30" t="s">
        <v>57</v>
      </c>
      <c r="C11" s="155">
        <v>24474</v>
      </c>
      <c r="D11" s="179">
        <v>23769</v>
      </c>
      <c r="E11" s="2"/>
    </row>
    <row r="12" spans="1:5" ht="14.1" customHeight="1" x14ac:dyDescent="0.2">
      <c r="A12" s="2"/>
      <c r="B12" s="30" t="s">
        <v>58</v>
      </c>
      <c r="C12" s="155">
        <v>6945</v>
      </c>
      <c r="D12" s="179">
        <v>5934</v>
      </c>
      <c r="E12" s="2"/>
    </row>
    <row r="13" spans="1:5" ht="14.1" customHeight="1" x14ac:dyDescent="0.2">
      <c r="A13" s="2"/>
      <c r="B13" s="30" t="s">
        <v>59</v>
      </c>
      <c r="C13" s="155">
        <v>30529</v>
      </c>
      <c r="D13" s="179">
        <v>29848</v>
      </c>
      <c r="E13" s="2"/>
    </row>
    <row r="14" spans="1:5" ht="14.1" hidden="1" customHeight="1" x14ac:dyDescent="0.2">
      <c r="A14" s="2"/>
      <c r="B14" s="29" t="s">
        <v>60</v>
      </c>
      <c r="C14" s="142" t="s">
        <v>168</v>
      </c>
      <c r="D14" s="143" t="s">
        <v>168</v>
      </c>
      <c r="E14" s="2"/>
    </row>
    <row r="15" spans="1:5" ht="14.1" customHeight="1" x14ac:dyDescent="0.2">
      <c r="A15" s="2"/>
      <c r="B15" s="67" t="s">
        <v>61</v>
      </c>
      <c r="C15" s="177">
        <v>134446</v>
      </c>
      <c r="D15" s="178">
        <v>105404</v>
      </c>
      <c r="E15" s="2"/>
    </row>
    <row r="16" spans="1:5" ht="14.1" customHeight="1" x14ac:dyDescent="0.2">
      <c r="A16" s="2"/>
      <c r="B16" s="29"/>
      <c r="C16" s="159" t="s">
        <v>168</v>
      </c>
      <c r="D16" s="153" t="s">
        <v>168</v>
      </c>
      <c r="E16" s="2"/>
    </row>
    <row r="17" spans="1:5" ht="15" customHeight="1" x14ac:dyDescent="0.2">
      <c r="A17" s="2"/>
      <c r="B17" s="67" t="s">
        <v>62</v>
      </c>
      <c r="C17" s="177">
        <v>-13192</v>
      </c>
      <c r="D17" s="178">
        <v>-4781</v>
      </c>
      <c r="E17" s="2"/>
    </row>
    <row r="18" spans="1:5" ht="14.1" customHeight="1" x14ac:dyDescent="0.2">
      <c r="A18" s="2"/>
      <c r="B18" s="54"/>
      <c r="C18" s="158" t="s">
        <v>168</v>
      </c>
      <c r="D18" s="156" t="s">
        <v>168</v>
      </c>
      <c r="E18" s="2"/>
    </row>
    <row r="19" spans="1:5" ht="14.1" customHeight="1" x14ac:dyDescent="0.2">
      <c r="A19" s="2"/>
      <c r="B19" s="29" t="s">
        <v>63</v>
      </c>
      <c r="C19" s="142">
        <v>-2253</v>
      </c>
      <c r="D19" s="143">
        <v>620</v>
      </c>
      <c r="E19" s="2"/>
    </row>
    <row r="20" spans="1:5" ht="15" customHeight="1" x14ac:dyDescent="0.2">
      <c r="A20" s="2"/>
      <c r="B20" s="67" t="s">
        <v>64</v>
      </c>
      <c r="C20" s="177">
        <v>-15445</v>
      </c>
      <c r="D20" s="178">
        <v>-4161</v>
      </c>
      <c r="E20" s="2"/>
    </row>
    <row r="21" spans="1:5" ht="14.1" customHeight="1" x14ac:dyDescent="0.2">
      <c r="A21" s="2"/>
      <c r="B21" s="54"/>
      <c r="C21" s="158" t="s">
        <v>168</v>
      </c>
      <c r="D21" s="156" t="s">
        <v>168</v>
      </c>
      <c r="E21" s="2"/>
    </row>
    <row r="22" spans="1:5" ht="14.1" customHeight="1" x14ac:dyDescent="0.2">
      <c r="A22" s="2"/>
      <c r="B22" s="29" t="s">
        <v>65</v>
      </c>
      <c r="C22" s="142">
        <v>120</v>
      </c>
      <c r="D22" s="143">
        <v>-1868</v>
      </c>
      <c r="E22" s="2"/>
    </row>
    <row r="23" spans="1:5" ht="15" customHeight="1" x14ac:dyDescent="0.2">
      <c r="A23" s="2"/>
      <c r="B23" s="67" t="s">
        <v>22</v>
      </c>
      <c r="C23" s="177">
        <v>-15325</v>
      </c>
      <c r="D23" s="178">
        <v>-6029</v>
      </c>
      <c r="E23" s="2"/>
    </row>
    <row r="24" spans="1:5" ht="14.1" customHeight="1" x14ac:dyDescent="0.2">
      <c r="A24" s="2"/>
      <c r="B24" s="55"/>
      <c r="C24" s="180" t="s">
        <v>168</v>
      </c>
      <c r="D24" s="181" t="s">
        <v>168</v>
      </c>
      <c r="E24" s="2"/>
    </row>
    <row r="25" spans="1:5" ht="14.1" customHeight="1" x14ac:dyDescent="0.2">
      <c r="A25" s="2"/>
      <c r="B25" s="29" t="s">
        <v>39</v>
      </c>
      <c r="C25" s="142">
        <v>18615</v>
      </c>
      <c r="D25" s="143">
        <v>12416</v>
      </c>
      <c r="E25" s="2"/>
    </row>
    <row r="26" spans="1:5" ht="15" customHeight="1" x14ac:dyDescent="0.2">
      <c r="A26" s="2"/>
      <c r="B26" s="36" t="s">
        <v>66</v>
      </c>
      <c r="C26" s="154">
        <v>3290</v>
      </c>
      <c r="D26" s="157">
        <v>6387</v>
      </c>
      <c r="E26" s="2"/>
    </row>
    <row r="27" spans="1:5" ht="14.1" customHeight="1" x14ac:dyDescent="0.2">
      <c r="A27" s="2"/>
      <c r="B27" s="12"/>
      <c r="C27" s="160"/>
      <c r="D27" s="161"/>
      <c r="E27" s="2"/>
    </row>
    <row r="28" spans="1:5" ht="15" customHeight="1" x14ac:dyDescent="0.2">
      <c r="A28" s="2"/>
      <c r="B28" s="8" t="s">
        <v>66</v>
      </c>
      <c r="C28" s="182"/>
      <c r="D28" s="183"/>
      <c r="E28" s="2"/>
    </row>
    <row r="29" spans="1:5" ht="14.1" customHeight="1" x14ac:dyDescent="0.2">
      <c r="A29" s="2"/>
      <c r="B29" s="12" t="s">
        <v>67</v>
      </c>
      <c r="C29" s="160"/>
      <c r="D29" s="161"/>
      <c r="E29" s="2"/>
    </row>
    <row r="30" spans="1:5" ht="14.1" customHeight="1" x14ac:dyDescent="0.2">
      <c r="A30" s="2"/>
      <c r="B30" s="30" t="s">
        <v>68</v>
      </c>
      <c r="C30" s="155">
        <v>3290</v>
      </c>
      <c r="D30" s="179">
        <v>6399</v>
      </c>
      <c r="E30" s="2"/>
    </row>
    <row r="31" spans="1:5" ht="14.1" customHeight="1" x14ac:dyDescent="0.2">
      <c r="A31" s="2"/>
      <c r="B31" s="29" t="s">
        <v>69</v>
      </c>
      <c r="C31" s="142">
        <v>0</v>
      </c>
      <c r="D31" s="143">
        <v>-12</v>
      </c>
      <c r="E31" s="2"/>
    </row>
    <row r="32" spans="1:5" ht="15" customHeight="1" x14ac:dyDescent="0.2">
      <c r="A32" s="2"/>
      <c r="B32" s="36" t="s">
        <v>66</v>
      </c>
      <c r="C32" s="154">
        <v>3290</v>
      </c>
      <c r="D32" s="157">
        <v>6387</v>
      </c>
      <c r="E32" s="2"/>
    </row>
    <row r="33" spans="1:6" ht="14.1" customHeight="1" x14ac:dyDescent="0.2">
      <c r="A33" s="2"/>
      <c r="B33" s="74"/>
      <c r="C33" s="49"/>
      <c r="D33" s="50"/>
      <c r="E33" s="2"/>
    </row>
    <row r="34" spans="1:6" ht="14.1" customHeight="1" x14ac:dyDescent="0.2">
      <c r="A34" s="2"/>
      <c r="B34" s="68" t="s">
        <v>70</v>
      </c>
      <c r="C34" s="72"/>
      <c r="D34" s="73"/>
      <c r="E34" s="2"/>
    </row>
    <row r="35" spans="1:6" ht="14.1" customHeight="1" x14ac:dyDescent="0.2">
      <c r="A35" s="2"/>
      <c r="B35" s="37" t="s">
        <v>71</v>
      </c>
      <c r="C35" s="124">
        <v>0.01</v>
      </c>
      <c r="D35" s="125">
        <v>0.03</v>
      </c>
      <c r="E35" s="190"/>
      <c r="F35" s="190"/>
    </row>
    <row r="36" spans="1:6" ht="16.7" customHeight="1" x14ac:dyDescent="0.2">
      <c r="A36" s="2"/>
      <c r="B36" s="69" t="s">
        <v>72</v>
      </c>
      <c r="C36" s="184">
        <v>0.01</v>
      </c>
      <c r="D36" s="185">
        <v>0.03</v>
      </c>
      <c r="E36" s="190"/>
      <c r="F36" s="190"/>
    </row>
    <row r="37" spans="1:6" ht="14.1" customHeight="1" x14ac:dyDescent="0.2">
      <c r="A37" s="2"/>
      <c r="B37" s="18"/>
      <c r="C37" s="186"/>
      <c r="D37" s="187"/>
      <c r="E37" s="2"/>
    </row>
    <row r="38" spans="1:6" ht="14.1" customHeight="1" x14ac:dyDescent="0.2">
      <c r="A38" s="2"/>
      <c r="B38" s="68" t="s">
        <v>73</v>
      </c>
      <c r="C38" s="188"/>
      <c r="D38" s="189"/>
      <c r="E38" s="2"/>
    </row>
    <row r="39" spans="1:6" ht="14.1" customHeight="1" x14ac:dyDescent="0.2">
      <c r="A39" s="2"/>
      <c r="B39" s="37" t="s">
        <v>71</v>
      </c>
      <c r="C39" s="124">
        <v>-7.0000000000000007E-2</v>
      </c>
      <c r="D39" s="125">
        <v>-0.03</v>
      </c>
      <c r="E39" s="190"/>
      <c r="F39" s="190"/>
    </row>
    <row r="40" spans="1:6" ht="16.7" customHeight="1" x14ac:dyDescent="0.2">
      <c r="A40" s="2"/>
      <c r="B40" s="69" t="s">
        <v>74</v>
      </c>
      <c r="C40" s="184">
        <v>-7.0000000000000007E-2</v>
      </c>
      <c r="D40" s="185">
        <v>-0.03</v>
      </c>
      <c r="E40" s="190"/>
      <c r="F40" s="190"/>
    </row>
    <row r="41" spans="1:6" ht="14.1" customHeight="1" x14ac:dyDescent="0.2">
      <c r="A41" s="2"/>
      <c r="B41" s="12"/>
      <c r="C41" s="49"/>
      <c r="D41" s="50"/>
      <c r="E41" s="2"/>
    </row>
    <row r="42" spans="1:6" ht="14.1" customHeight="1" x14ac:dyDescent="0.2">
      <c r="A42" s="2"/>
      <c r="B42" s="68" t="s">
        <v>75</v>
      </c>
      <c r="C42" s="72"/>
      <c r="D42" s="73"/>
      <c r="E42" s="2"/>
    </row>
    <row r="43" spans="1:6" ht="14.1" customHeight="1" x14ac:dyDescent="0.2">
      <c r="A43" s="2"/>
      <c r="B43" s="37" t="s">
        <v>71</v>
      </c>
      <c r="C43" s="144">
        <v>231584</v>
      </c>
      <c r="D43" s="145">
        <v>230086</v>
      </c>
      <c r="E43" s="2"/>
    </row>
    <row r="44" spans="1:6" ht="15" customHeight="1" x14ac:dyDescent="0.2">
      <c r="A44" s="2"/>
      <c r="B44" s="69" t="s">
        <v>72</v>
      </c>
      <c r="C44" s="191">
        <v>233233</v>
      </c>
      <c r="D44" s="192">
        <v>232252</v>
      </c>
      <c r="E44" s="2"/>
    </row>
    <row r="45" spans="1:6" ht="8.25" customHeight="1" x14ac:dyDescent="0.2">
      <c r="A45" s="2"/>
      <c r="B45" s="18"/>
      <c r="C45" s="18"/>
      <c r="D45" s="18"/>
      <c r="E45" s="2"/>
    </row>
    <row r="46" spans="1:6" ht="16.7" customHeight="1" x14ac:dyDescent="0.2">
      <c r="A46" s="2"/>
      <c r="B46" s="269" t="s">
        <v>191</v>
      </c>
      <c r="C46" s="270"/>
      <c r="D46" s="270"/>
      <c r="E46" s="2"/>
    </row>
    <row r="47" spans="1:6" ht="13.35" customHeight="1" x14ac:dyDescent="0.2">
      <c r="A47" s="2"/>
      <c r="B47" s="270"/>
      <c r="C47" s="270"/>
      <c r="D47" s="270"/>
      <c r="E47" s="2"/>
    </row>
    <row r="48" spans="1:6" ht="14.1" customHeight="1" x14ac:dyDescent="0.2">
      <c r="A48" s="2"/>
      <c r="B48" s="270"/>
      <c r="C48" s="270"/>
      <c r="D48" s="270"/>
      <c r="E48" s="2"/>
    </row>
    <row r="49" spans="1:5" ht="14.1" customHeight="1" x14ac:dyDescent="0.2">
      <c r="A49" s="2"/>
      <c r="B49" s="2"/>
      <c r="C49" s="2"/>
      <c r="D49" s="2"/>
      <c r="E49" s="2"/>
    </row>
  </sheetData>
  <mergeCells count="1">
    <mergeCell ref="B46:D48"/>
  </mergeCells>
  <pageMargins left="0.75" right="0.75" top="1" bottom="1" header="0.5" footer="0.5"/>
  <pageSetup scale="96" orientation="portrait" r:id="rId1"/>
  <rowBreaks count="1" manualBreakCount="1">
    <brk id="48" min="1" max="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54"/>
  <sheetViews>
    <sheetView showGridLines="0" showRuler="0" zoomScale="85" zoomScaleNormal="85" zoomScaleSheetLayoutView="100" workbookViewId="0"/>
  </sheetViews>
  <sheetFormatPr defaultColWidth="13.7109375" defaultRowHeight="12.75" x14ac:dyDescent="0.2"/>
  <cols>
    <col min="1" max="1" width="9.28515625" customWidth="1"/>
    <col min="2" max="2" width="51.7109375" customWidth="1"/>
    <col min="3" max="4" width="11.85546875" customWidth="1"/>
    <col min="5" max="5" width="18.5703125" customWidth="1"/>
    <col min="6" max="6" width="18.140625" customWidth="1"/>
    <col min="7" max="7" width="9.28515625" customWidth="1"/>
  </cols>
  <sheetData>
    <row r="1" spans="1:7" ht="14.1" customHeight="1" x14ac:dyDescent="0.2">
      <c r="A1" s="2"/>
      <c r="B1" s="2"/>
      <c r="C1" s="2"/>
      <c r="D1" s="2"/>
      <c r="E1" s="2"/>
      <c r="F1" s="2"/>
      <c r="G1" s="2"/>
    </row>
    <row r="2" spans="1:7" ht="22.5" customHeight="1" x14ac:dyDescent="0.3">
      <c r="A2" s="2"/>
      <c r="B2" s="271" t="s">
        <v>76</v>
      </c>
      <c r="C2" s="271"/>
      <c r="D2" s="271"/>
      <c r="E2" s="271"/>
      <c r="F2" s="2"/>
      <c r="G2" s="2"/>
    </row>
    <row r="3" spans="1:7" ht="14.1" customHeight="1" x14ac:dyDescent="0.2">
      <c r="A3" s="2"/>
      <c r="B3" s="75" t="s">
        <v>167</v>
      </c>
      <c r="C3" s="7"/>
      <c r="D3" s="7"/>
      <c r="E3" s="2"/>
      <c r="F3" s="2"/>
      <c r="G3" s="2"/>
    </row>
    <row r="4" spans="1:7" ht="15" customHeight="1" x14ac:dyDescent="0.2">
      <c r="A4" s="2"/>
      <c r="B4" s="8"/>
      <c r="C4" s="8"/>
      <c r="D4" s="8"/>
      <c r="E4" s="45"/>
      <c r="F4" s="45"/>
      <c r="G4" s="2"/>
    </row>
    <row r="5" spans="1:7" ht="45" customHeight="1" x14ac:dyDescent="0.2">
      <c r="A5" s="70"/>
      <c r="B5" s="9" t="s">
        <v>54</v>
      </c>
      <c r="C5" s="9"/>
      <c r="D5" s="9"/>
      <c r="E5" s="10" t="str">
        <f>TEXT('1. Key figures table'!C50,"dd mmmm yyyy")&amp;" Unaudited"</f>
        <v>31 March 2019 Unaudited</v>
      </c>
      <c r="F5" s="11" t="str">
        <f>TEXT('1. Key figures table'!D50,"dd mmmm yyyy")&amp;" Audited"</f>
        <v>31 December 2018 Audited</v>
      </c>
      <c r="G5" s="70"/>
    </row>
    <row r="6" spans="1:7" ht="14.1" customHeight="1" x14ac:dyDescent="0.2">
      <c r="A6" s="2"/>
      <c r="B6" s="12" t="s">
        <v>77</v>
      </c>
      <c r="C6" s="12"/>
      <c r="D6" s="12"/>
      <c r="E6" s="160">
        <v>192294</v>
      </c>
      <c r="F6" s="161">
        <v>192294</v>
      </c>
      <c r="G6" s="2"/>
    </row>
    <row r="7" spans="1:7" ht="14.1" customHeight="1" x14ac:dyDescent="0.2">
      <c r="A7" s="2"/>
      <c r="B7" s="30" t="s">
        <v>78</v>
      </c>
      <c r="C7" s="30"/>
      <c r="D7" s="30"/>
      <c r="E7" s="158">
        <v>613978</v>
      </c>
      <c r="F7" s="156">
        <v>634728</v>
      </c>
      <c r="G7" s="2"/>
    </row>
    <row r="8" spans="1:7" ht="14.1" customHeight="1" x14ac:dyDescent="0.2">
      <c r="A8" s="2"/>
      <c r="B8" s="30" t="s">
        <v>79</v>
      </c>
      <c r="C8" s="30"/>
      <c r="D8" s="30"/>
      <c r="E8" s="158">
        <v>29263</v>
      </c>
      <c r="F8" s="156">
        <v>26380</v>
      </c>
      <c r="G8" s="2"/>
    </row>
    <row r="9" spans="1:7" ht="14.1" customHeight="1" x14ac:dyDescent="0.2">
      <c r="A9" s="2"/>
      <c r="B9" s="30" t="s">
        <v>80</v>
      </c>
      <c r="C9" s="30"/>
      <c r="D9" s="30"/>
      <c r="E9" s="158">
        <v>36401</v>
      </c>
      <c r="F9" s="156">
        <v>35393</v>
      </c>
      <c r="G9" s="2"/>
    </row>
    <row r="10" spans="1:7" ht="14.1" customHeight="1" x14ac:dyDescent="0.2">
      <c r="A10" s="2"/>
      <c r="B10" s="30" t="s">
        <v>81</v>
      </c>
      <c r="C10" s="30"/>
      <c r="D10" s="30"/>
      <c r="E10" s="158">
        <v>12162</v>
      </c>
      <c r="F10" s="156">
        <v>10426</v>
      </c>
      <c r="G10" s="2"/>
    </row>
    <row r="11" spans="1:7" ht="14.1" customHeight="1" x14ac:dyDescent="0.2">
      <c r="A11" s="2"/>
      <c r="B11" s="30" t="s">
        <v>82</v>
      </c>
      <c r="C11" s="30"/>
      <c r="D11" s="30"/>
      <c r="E11" s="158">
        <v>4167</v>
      </c>
      <c r="F11" s="156">
        <v>3899</v>
      </c>
      <c r="G11" s="2"/>
    </row>
    <row r="12" spans="1:7" ht="14.1" customHeight="1" x14ac:dyDescent="0.2">
      <c r="A12" s="2"/>
      <c r="B12" s="29" t="s">
        <v>83</v>
      </c>
      <c r="C12" s="29"/>
      <c r="D12" s="29"/>
      <c r="E12" s="159">
        <v>5450</v>
      </c>
      <c r="F12" s="153">
        <v>5296</v>
      </c>
      <c r="G12" s="2"/>
    </row>
    <row r="13" spans="1:7" ht="15" customHeight="1" x14ac:dyDescent="0.2">
      <c r="A13" s="2"/>
      <c r="B13" s="36" t="s">
        <v>84</v>
      </c>
      <c r="C13" s="36"/>
      <c r="D13" s="36"/>
      <c r="E13" s="146">
        <v>893715</v>
      </c>
      <c r="F13" s="147">
        <v>908416</v>
      </c>
      <c r="G13" s="2"/>
    </row>
    <row r="14" spans="1:7" ht="14.1" customHeight="1" x14ac:dyDescent="0.2">
      <c r="A14" s="2"/>
      <c r="B14" s="74"/>
      <c r="C14" s="74"/>
      <c r="D14" s="74"/>
      <c r="E14" s="160" t="s">
        <v>168</v>
      </c>
      <c r="F14" s="161" t="s">
        <v>168</v>
      </c>
      <c r="G14" s="2"/>
    </row>
    <row r="15" spans="1:7" ht="14.1" customHeight="1" x14ac:dyDescent="0.2">
      <c r="A15" s="2"/>
      <c r="B15" s="30" t="s">
        <v>85</v>
      </c>
      <c r="C15" s="30"/>
      <c r="D15" s="30"/>
      <c r="E15" s="158">
        <v>25571</v>
      </c>
      <c r="F15" s="156">
        <v>26400</v>
      </c>
      <c r="G15" s="2"/>
    </row>
    <row r="16" spans="1:7" ht="14.1" customHeight="1" x14ac:dyDescent="0.2">
      <c r="A16" s="2"/>
      <c r="B16" s="30" t="s">
        <v>86</v>
      </c>
      <c r="C16" s="30"/>
      <c r="D16" s="30"/>
      <c r="E16" s="158">
        <v>99631</v>
      </c>
      <c r="F16" s="156">
        <v>92530</v>
      </c>
      <c r="G16" s="2"/>
    </row>
    <row r="17" spans="1:7" ht="15.75" customHeight="1" x14ac:dyDescent="0.2">
      <c r="A17" s="2"/>
      <c r="B17" s="30" t="s">
        <v>87</v>
      </c>
      <c r="C17" s="30"/>
      <c r="D17" s="30"/>
      <c r="E17" s="158">
        <v>26169</v>
      </c>
      <c r="F17" s="156">
        <v>22512</v>
      </c>
      <c r="G17" s="2"/>
    </row>
    <row r="18" spans="1:7" ht="15.75" customHeight="1" x14ac:dyDescent="0.2">
      <c r="A18" s="2"/>
      <c r="B18" s="30" t="s">
        <v>81</v>
      </c>
      <c r="C18" s="30"/>
      <c r="D18" s="30"/>
      <c r="E18" s="158">
        <v>15553</v>
      </c>
      <c r="F18" s="156">
        <v>14071</v>
      </c>
      <c r="G18" s="2"/>
    </row>
    <row r="19" spans="1:7" ht="14.1" customHeight="1" x14ac:dyDescent="0.2">
      <c r="A19" s="2"/>
      <c r="B19" s="30" t="s">
        <v>88</v>
      </c>
      <c r="C19" s="30"/>
      <c r="D19" s="30"/>
      <c r="E19" s="158">
        <v>45522</v>
      </c>
      <c r="F19" s="156">
        <v>54998</v>
      </c>
      <c r="G19" s="2"/>
    </row>
    <row r="20" spans="1:7" ht="14.1" customHeight="1" x14ac:dyDescent="0.2">
      <c r="A20" s="2"/>
      <c r="B20" s="29" t="s">
        <v>89</v>
      </c>
      <c r="C20" s="29"/>
      <c r="D20" s="29"/>
      <c r="E20" s="159">
        <v>206593</v>
      </c>
      <c r="F20" s="153">
        <v>247675</v>
      </c>
      <c r="G20" s="2"/>
    </row>
    <row r="21" spans="1:7" ht="14.1" customHeight="1" x14ac:dyDescent="0.2">
      <c r="A21" s="2"/>
      <c r="B21" s="37"/>
      <c r="C21" s="37"/>
      <c r="D21" s="37"/>
      <c r="E21" s="144">
        <v>419039</v>
      </c>
      <c r="F21" s="145">
        <v>458186</v>
      </c>
      <c r="G21" s="2"/>
    </row>
    <row r="22" spans="1:7" ht="14.1" customHeight="1" x14ac:dyDescent="0.2">
      <c r="A22" s="2"/>
      <c r="B22" s="29" t="s">
        <v>90</v>
      </c>
      <c r="C22" s="29"/>
      <c r="D22" s="29"/>
      <c r="E22" s="159">
        <v>155325</v>
      </c>
      <c r="F22" s="153">
        <v>128323</v>
      </c>
      <c r="G22" s="2"/>
    </row>
    <row r="23" spans="1:7" ht="15" customHeight="1" x14ac:dyDescent="0.2">
      <c r="A23" s="2"/>
      <c r="B23" s="36" t="s">
        <v>91</v>
      </c>
      <c r="C23" s="36"/>
      <c r="D23" s="36"/>
      <c r="E23" s="146">
        <v>574364</v>
      </c>
      <c r="F23" s="147">
        <v>586509</v>
      </c>
      <c r="G23" s="2"/>
    </row>
    <row r="24" spans="1:7" ht="14.1" customHeight="1" x14ac:dyDescent="0.2">
      <c r="A24" s="2"/>
      <c r="B24" s="74"/>
      <c r="C24" s="74"/>
      <c r="D24" s="74"/>
      <c r="E24" s="160" t="s">
        <v>168</v>
      </c>
      <c r="F24" s="161" t="s">
        <v>168</v>
      </c>
      <c r="G24" s="2"/>
    </row>
    <row r="25" spans="1:7" ht="14.1" customHeight="1" x14ac:dyDescent="0.2">
      <c r="A25" s="2"/>
      <c r="B25" s="76" t="s">
        <v>92</v>
      </c>
      <c r="C25" s="76"/>
      <c r="D25" s="76"/>
      <c r="E25" s="242">
        <v>1468079</v>
      </c>
      <c r="F25" s="243">
        <v>1494925</v>
      </c>
      <c r="G25" s="2"/>
    </row>
    <row r="26" spans="1:7" ht="14.1" customHeight="1" x14ac:dyDescent="0.2">
      <c r="A26" s="2"/>
      <c r="B26" s="77"/>
      <c r="C26" s="77"/>
      <c r="D26" s="77"/>
      <c r="E26" s="144" t="s">
        <v>168</v>
      </c>
      <c r="F26" s="145" t="s">
        <v>168</v>
      </c>
      <c r="G26" s="2"/>
    </row>
    <row r="27" spans="1:7" ht="14.1" customHeight="1" x14ac:dyDescent="0.2">
      <c r="A27" s="2"/>
      <c r="B27" s="30" t="s">
        <v>93</v>
      </c>
      <c r="C27" s="30"/>
      <c r="D27" s="30"/>
      <c r="E27" s="158">
        <v>47064</v>
      </c>
      <c r="F27" s="156">
        <v>47064</v>
      </c>
      <c r="G27" s="2"/>
    </row>
    <row r="28" spans="1:7" ht="14.1" customHeight="1" x14ac:dyDescent="0.2">
      <c r="A28" s="2"/>
      <c r="B28" s="30" t="s">
        <v>94</v>
      </c>
      <c r="C28" s="30"/>
      <c r="D28" s="30"/>
      <c r="E28" s="158">
        <v>1065557</v>
      </c>
      <c r="F28" s="156">
        <v>1066201</v>
      </c>
      <c r="G28" s="2"/>
    </row>
    <row r="29" spans="1:7" ht="14.1" customHeight="1" x14ac:dyDescent="0.2">
      <c r="A29" s="2"/>
      <c r="B29" s="30" t="s">
        <v>95</v>
      </c>
      <c r="C29" s="30"/>
      <c r="D29" s="30"/>
      <c r="E29" s="158">
        <v>-33088</v>
      </c>
      <c r="F29" s="156">
        <v>-37707</v>
      </c>
      <c r="G29" s="2"/>
    </row>
    <row r="30" spans="1:7" ht="14.1" customHeight="1" x14ac:dyDescent="0.2">
      <c r="A30" s="2"/>
      <c r="B30" s="30" t="s">
        <v>96</v>
      </c>
      <c r="C30" s="30"/>
      <c r="D30" s="30"/>
      <c r="E30" s="158">
        <v>237943</v>
      </c>
      <c r="F30" s="156">
        <v>251799</v>
      </c>
      <c r="G30" s="2"/>
    </row>
    <row r="31" spans="1:7" ht="14.1" customHeight="1" x14ac:dyDescent="0.2">
      <c r="A31" s="2"/>
      <c r="B31" s="29" t="s">
        <v>97</v>
      </c>
      <c r="C31" s="29"/>
      <c r="D31" s="29"/>
      <c r="E31" s="159">
        <v>-537051</v>
      </c>
      <c r="F31" s="153">
        <v>-553248</v>
      </c>
      <c r="G31" s="2"/>
    </row>
    <row r="32" spans="1:7" ht="14.1" customHeight="1" x14ac:dyDescent="0.2">
      <c r="A32" s="2"/>
      <c r="B32" s="77" t="s">
        <v>98</v>
      </c>
      <c r="C32" s="77"/>
      <c r="D32" s="77"/>
      <c r="E32" s="193">
        <v>780425</v>
      </c>
      <c r="F32" s="194">
        <v>774109</v>
      </c>
      <c r="G32" s="2"/>
    </row>
    <row r="33" spans="1:7" ht="14.1" customHeight="1" x14ac:dyDescent="0.2">
      <c r="A33" s="2"/>
      <c r="B33" s="29" t="s">
        <v>99</v>
      </c>
      <c r="C33" s="29"/>
      <c r="D33" s="29"/>
      <c r="E33" s="159">
        <v>0</v>
      </c>
      <c r="F33" s="153">
        <v>0</v>
      </c>
      <c r="G33" s="2"/>
    </row>
    <row r="34" spans="1:7" ht="15" customHeight="1" x14ac:dyDescent="0.2">
      <c r="A34" s="2"/>
      <c r="B34" s="36" t="s">
        <v>100</v>
      </c>
      <c r="C34" s="36"/>
      <c r="D34" s="36"/>
      <c r="E34" s="146">
        <v>780425</v>
      </c>
      <c r="F34" s="147">
        <v>774109</v>
      </c>
      <c r="G34" s="2"/>
    </row>
    <row r="35" spans="1:7" ht="14.1" customHeight="1" x14ac:dyDescent="0.2">
      <c r="A35" s="2"/>
      <c r="B35" s="74"/>
      <c r="C35" s="74"/>
      <c r="D35" s="74"/>
      <c r="E35" s="160" t="s">
        <v>168</v>
      </c>
      <c r="F35" s="161" t="s">
        <v>168</v>
      </c>
      <c r="G35" s="2"/>
    </row>
    <row r="36" spans="1:7" ht="14.1" customHeight="1" x14ac:dyDescent="0.2">
      <c r="A36" s="2"/>
      <c r="B36" s="30" t="s">
        <v>101</v>
      </c>
      <c r="C36" s="30"/>
      <c r="D36" s="30"/>
      <c r="E36" s="158">
        <v>26640</v>
      </c>
      <c r="F36" s="156">
        <v>25558</v>
      </c>
      <c r="G36" s="2"/>
    </row>
    <row r="37" spans="1:7" ht="14.1" customHeight="1" x14ac:dyDescent="0.2">
      <c r="A37" s="2"/>
      <c r="B37" s="30" t="s">
        <v>102</v>
      </c>
      <c r="C37" s="30"/>
      <c r="D37" s="30"/>
      <c r="E37" s="158">
        <v>78827</v>
      </c>
      <c r="F37" s="156">
        <v>80436</v>
      </c>
      <c r="G37" s="2"/>
    </row>
    <row r="38" spans="1:7" ht="14.1" customHeight="1" x14ac:dyDescent="0.2">
      <c r="A38" s="2"/>
      <c r="B38" s="30" t="s">
        <v>103</v>
      </c>
      <c r="C38" s="30"/>
      <c r="D38" s="30"/>
      <c r="E38" s="158">
        <v>60337</v>
      </c>
      <c r="F38" s="156">
        <v>62085</v>
      </c>
      <c r="G38" s="2"/>
    </row>
    <row r="39" spans="1:7" ht="14.1" customHeight="1" x14ac:dyDescent="0.2">
      <c r="A39" s="2"/>
      <c r="B39" s="29" t="s">
        <v>104</v>
      </c>
      <c r="C39" s="29"/>
      <c r="D39" s="29"/>
      <c r="E39" s="159">
        <v>159576</v>
      </c>
      <c r="F39" s="153">
        <v>155875</v>
      </c>
      <c r="G39" s="2"/>
    </row>
    <row r="40" spans="1:7" ht="15" customHeight="1" x14ac:dyDescent="0.2">
      <c r="A40" s="2"/>
      <c r="B40" s="36" t="s">
        <v>105</v>
      </c>
      <c r="C40" s="36"/>
      <c r="D40" s="36"/>
      <c r="E40" s="146">
        <v>325380</v>
      </c>
      <c r="F40" s="147">
        <v>323954</v>
      </c>
      <c r="G40" s="2"/>
    </row>
    <row r="41" spans="1:7" ht="14.1" customHeight="1" x14ac:dyDescent="0.2">
      <c r="A41" s="2"/>
      <c r="B41" s="74"/>
      <c r="C41" s="74"/>
      <c r="D41" s="74"/>
      <c r="E41" s="160" t="s">
        <v>168</v>
      </c>
      <c r="F41" s="161" t="s">
        <v>168</v>
      </c>
      <c r="G41" s="2"/>
    </row>
    <row r="42" spans="1:7" ht="14.1" customHeight="1" x14ac:dyDescent="0.2">
      <c r="A42" s="2"/>
      <c r="B42" s="30" t="s">
        <v>106</v>
      </c>
      <c r="C42" s="30"/>
      <c r="D42" s="30"/>
      <c r="E42" s="158">
        <v>46383</v>
      </c>
      <c r="F42" s="156">
        <v>51076</v>
      </c>
      <c r="G42" s="2"/>
    </row>
    <row r="43" spans="1:7" ht="14.1" customHeight="1" x14ac:dyDescent="0.2">
      <c r="A43" s="2"/>
      <c r="B43" s="30" t="s">
        <v>107</v>
      </c>
      <c r="C43" s="30"/>
      <c r="D43" s="30"/>
      <c r="E43" s="158">
        <v>36376</v>
      </c>
      <c r="F43" s="156">
        <v>38665</v>
      </c>
      <c r="G43" s="2"/>
    </row>
    <row r="44" spans="1:7" ht="14.1" customHeight="1" x14ac:dyDescent="0.2">
      <c r="A44" s="2"/>
      <c r="B44" s="30" t="s">
        <v>101</v>
      </c>
      <c r="C44" s="30"/>
      <c r="D44" s="30"/>
      <c r="E44" s="158">
        <v>12298</v>
      </c>
      <c r="F44" s="156">
        <v>13172</v>
      </c>
      <c r="G44" s="2"/>
    </row>
    <row r="45" spans="1:7" ht="14.1" customHeight="1" x14ac:dyDescent="0.2">
      <c r="A45" s="2"/>
      <c r="B45" s="30" t="s">
        <v>103</v>
      </c>
      <c r="C45" s="30"/>
      <c r="D45" s="30"/>
      <c r="E45" s="158">
        <v>26977</v>
      </c>
      <c r="F45" s="156">
        <v>28990</v>
      </c>
      <c r="G45" s="2"/>
    </row>
    <row r="46" spans="1:7" ht="14.1" customHeight="1" x14ac:dyDescent="0.2">
      <c r="A46" s="2"/>
      <c r="B46" s="30" t="s">
        <v>104</v>
      </c>
      <c r="C46" s="30"/>
      <c r="D46" s="30"/>
      <c r="E46" s="158">
        <v>131569</v>
      </c>
      <c r="F46" s="156">
        <v>125035</v>
      </c>
      <c r="G46" s="2"/>
    </row>
    <row r="47" spans="1:7" ht="14.1" customHeight="1" x14ac:dyDescent="0.2">
      <c r="A47" s="2"/>
      <c r="B47" s="30" t="s">
        <v>108</v>
      </c>
      <c r="C47" s="30"/>
      <c r="D47" s="30"/>
      <c r="E47" s="158">
        <v>1615</v>
      </c>
      <c r="F47" s="156">
        <v>946</v>
      </c>
      <c r="G47" s="2"/>
    </row>
    <row r="48" spans="1:7" ht="14.1" customHeight="1" x14ac:dyDescent="0.2">
      <c r="A48" s="2"/>
      <c r="B48" s="29" t="s">
        <v>109</v>
      </c>
      <c r="C48" s="29"/>
      <c r="D48" s="29"/>
      <c r="E48" s="159">
        <v>58055</v>
      </c>
      <c r="F48" s="153">
        <v>83571</v>
      </c>
      <c r="G48" s="2"/>
    </row>
    <row r="49" spans="1:7" ht="14.1" customHeight="1" x14ac:dyDescent="0.2">
      <c r="A49" s="2"/>
      <c r="B49" s="37"/>
      <c r="C49" s="37"/>
      <c r="D49" s="37"/>
      <c r="E49" s="144">
        <v>313273</v>
      </c>
      <c r="F49" s="145">
        <v>341455</v>
      </c>
      <c r="G49" s="2"/>
    </row>
    <row r="50" spans="1:7" ht="14.1" customHeight="1" x14ac:dyDescent="0.2">
      <c r="A50" s="2"/>
      <c r="B50" s="29" t="s">
        <v>110</v>
      </c>
      <c r="C50" s="29"/>
      <c r="D50" s="29"/>
      <c r="E50" s="159">
        <v>49001</v>
      </c>
      <c r="F50" s="153">
        <v>55407</v>
      </c>
      <c r="G50" s="2"/>
    </row>
    <row r="51" spans="1:7" ht="15" customHeight="1" x14ac:dyDescent="0.2">
      <c r="A51" s="2"/>
      <c r="B51" s="36" t="s">
        <v>111</v>
      </c>
      <c r="C51" s="36"/>
      <c r="D51" s="36"/>
      <c r="E51" s="146">
        <v>362274</v>
      </c>
      <c r="F51" s="147">
        <v>396862</v>
      </c>
      <c r="G51" s="2"/>
    </row>
    <row r="52" spans="1:7" ht="14.1" customHeight="1" x14ac:dyDescent="0.2">
      <c r="A52" s="2"/>
      <c r="B52" s="74"/>
      <c r="C52" s="74"/>
      <c r="D52" s="74"/>
      <c r="E52" s="186" t="s">
        <v>168</v>
      </c>
      <c r="F52" s="187" t="s">
        <v>168</v>
      </c>
      <c r="G52" s="2"/>
    </row>
    <row r="53" spans="1:7" ht="14.1" customHeight="1" x14ac:dyDescent="0.2">
      <c r="A53" s="2"/>
      <c r="B53" s="76" t="s">
        <v>112</v>
      </c>
      <c r="C53" s="76"/>
      <c r="D53" s="76"/>
      <c r="E53" s="242">
        <v>1468079</v>
      </c>
      <c r="F53" s="243">
        <v>1494925</v>
      </c>
      <c r="G53" s="179"/>
    </row>
    <row r="54" spans="1:7" ht="14.1" customHeight="1" x14ac:dyDescent="0.2">
      <c r="A54" s="2"/>
      <c r="B54" s="22"/>
      <c r="C54" s="22"/>
      <c r="D54" s="22"/>
      <c r="E54" s="22"/>
      <c r="F54" s="22"/>
      <c r="G54" s="2"/>
    </row>
  </sheetData>
  <mergeCells count="1">
    <mergeCell ref="B2:E2"/>
  </mergeCells>
  <pageMargins left="0.75" right="0.75" top="1" bottom="1" header="0.5" footer="0.5"/>
  <pageSetup scale="8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0"/>
  <sheetViews>
    <sheetView showGridLines="0" showRuler="0" zoomScale="85" zoomScaleNormal="85" zoomScaleSheetLayoutView="100" workbookViewId="0"/>
  </sheetViews>
  <sheetFormatPr defaultColWidth="13.7109375" defaultRowHeight="12.75" x14ac:dyDescent="0.2"/>
  <cols>
    <col min="1" max="1" width="9.28515625" customWidth="1"/>
    <col min="2" max="2" width="51.7109375" customWidth="1"/>
    <col min="3" max="3" width="21.7109375" customWidth="1"/>
    <col min="4" max="5" width="11.28515625" customWidth="1"/>
    <col min="6" max="10" width="9.28515625" customWidth="1"/>
  </cols>
  <sheetData>
    <row r="1" spans="1:10" ht="14.1" customHeight="1" x14ac:dyDescent="0.2">
      <c r="A1" s="2"/>
      <c r="B1" s="2"/>
      <c r="C1" s="2"/>
      <c r="D1" s="2"/>
      <c r="E1" s="2"/>
      <c r="F1" s="2"/>
      <c r="G1" s="2"/>
      <c r="H1" s="2"/>
      <c r="I1" s="2"/>
      <c r="J1" s="2"/>
    </row>
    <row r="2" spans="1:10" ht="22.5" customHeight="1" x14ac:dyDescent="0.3">
      <c r="A2" s="2"/>
      <c r="B2" s="271" t="s">
        <v>113</v>
      </c>
      <c r="C2" s="271"/>
      <c r="D2" s="271"/>
      <c r="E2" s="2"/>
      <c r="F2" s="2"/>
      <c r="G2" s="2"/>
      <c r="H2" s="2"/>
      <c r="I2" s="2"/>
      <c r="J2" s="2"/>
    </row>
    <row r="3" spans="1:10" ht="14.1" customHeight="1" x14ac:dyDescent="0.2">
      <c r="A3" s="2"/>
      <c r="B3" s="7" t="str">
        <f>'1. Key figures table'!$B$3</f>
        <v>First quarter 2019 results</v>
      </c>
      <c r="C3" s="2"/>
      <c r="D3" s="2"/>
      <c r="E3" s="2"/>
      <c r="F3" s="2"/>
      <c r="G3" s="2"/>
      <c r="H3" s="2"/>
      <c r="I3" s="2"/>
      <c r="J3" s="2"/>
    </row>
    <row r="4" spans="1:10" ht="15" customHeight="1" x14ac:dyDescent="0.2">
      <c r="A4" s="2"/>
      <c r="B4" s="8"/>
      <c r="C4" s="45"/>
      <c r="D4" s="45"/>
      <c r="E4" s="45"/>
      <c r="F4" s="2"/>
      <c r="G4" s="2"/>
      <c r="H4" s="2"/>
      <c r="I4" s="2"/>
      <c r="J4" s="2"/>
    </row>
    <row r="5" spans="1:10" ht="50.85" customHeight="1" thickBot="1" x14ac:dyDescent="0.25">
      <c r="A5" s="70"/>
      <c r="B5" s="9" t="s">
        <v>54</v>
      </c>
      <c r="C5" s="11"/>
      <c r="D5" s="10" t="str">
        <f>'2. Cons Stat of Income'!C5</f>
        <v>Q1 '19 Unaudited</v>
      </c>
      <c r="E5" s="11" t="str">
        <f>'2. Cons Stat of Income'!D5</f>
        <v>Q1 '18 Unaudited</v>
      </c>
      <c r="F5" s="70"/>
      <c r="G5" s="70"/>
      <c r="H5" s="70"/>
      <c r="I5" s="70"/>
      <c r="J5" s="70"/>
    </row>
    <row r="6" spans="1:10" ht="14.1" customHeight="1" x14ac:dyDescent="0.2">
      <c r="A6" s="70"/>
      <c r="B6" s="61" t="s">
        <v>114</v>
      </c>
      <c r="C6" s="48"/>
      <c r="D6" s="151">
        <v>-13192</v>
      </c>
      <c r="E6" s="152">
        <v>-4781</v>
      </c>
      <c r="F6" s="70"/>
      <c r="I6" s="70"/>
      <c r="J6" s="70"/>
    </row>
    <row r="7" spans="1:10" ht="14.1" customHeight="1" x14ac:dyDescent="0.2">
      <c r="A7" s="70"/>
      <c r="B7" s="29" t="s">
        <v>115</v>
      </c>
      <c r="C7" s="73"/>
      <c r="D7" s="159">
        <v>19016</v>
      </c>
      <c r="E7" s="153">
        <v>11667</v>
      </c>
      <c r="F7" s="70"/>
      <c r="I7" s="70"/>
      <c r="J7" s="70"/>
    </row>
    <row r="8" spans="1:10" ht="14.1" customHeight="1" x14ac:dyDescent="0.2">
      <c r="A8" s="2"/>
      <c r="B8" s="37" t="s">
        <v>116</v>
      </c>
      <c r="C8" s="79"/>
      <c r="D8" s="193">
        <v>5824</v>
      </c>
      <c r="E8" s="194">
        <v>6886</v>
      </c>
      <c r="F8" s="2"/>
      <c r="I8" s="70"/>
      <c r="J8" s="70"/>
    </row>
    <row r="9" spans="1:10" ht="14.1" customHeight="1" x14ac:dyDescent="0.2">
      <c r="A9" s="2"/>
      <c r="B9" s="30" t="s">
        <v>117</v>
      </c>
      <c r="C9" s="52"/>
      <c r="D9" s="158">
        <v>-437</v>
      </c>
      <c r="E9" s="156">
        <v>-253</v>
      </c>
      <c r="F9" s="2"/>
      <c r="I9" s="70"/>
      <c r="J9" s="70"/>
    </row>
    <row r="10" spans="1:10" ht="14.1" customHeight="1" x14ac:dyDescent="0.2">
      <c r="A10" s="2"/>
      <c r="B10" s="30"/>
      <c r="C10" s="52"/>
      <c r="D10" s="158" t="s">
        <v>168</v>
      </c>
      <c r="E10" s="156" t="s">
        <v>168</v>
      </c>
      <c r="F10" s="2"/>
      <c r="I10" s="70"/>
      <c r="J10" s="70"/>
    </row>
    <row r="11" spans="1:10" ht="14.1" customHeight="1" x14ac:dyDescent="0.2">
      <c r="A11" s="2"/>
      <c r="B11" s="30" t="s">
        <v>196</v>
      </c>
      <c r="C11" s="52"/>
      <c r="D11" s="158">
        <v>31971</v>
      </c>
      <c r="E11" s="156">
        <v>37353</v>
      </c>
      <c r="F11" s="2"/>
      <c r="I11" s="70"/>
      <c r="J11" s="70"/>
    </row>
    <row r="12" spans="1:10" ht="14.1" customHeight="1" x14ac:dyDescent="0.2">
      <c r="A12" s="2"/>
      <c r="B12" s="30" t="s">
        <v>118</v>
      </c>
      <c r="C12" s="52"/>
      <c r="D12" s="158">
        <v>-1107</v>
      </c>
      <c r="E12" s="156">
        <v>-4558</v>
      </c>
      <c r="F12" s="2"/>
      <c r="I12" s="70"/>
      <c r="J12" s="70"/>
    </row>
    <row r="13" spans="1:10" ht="14.1" customHeight="1" x14ac:dyDescent="0.2">
      <c r="A13" s="80"/>
      <c r="B13" s="30" t="s">
        <v>119</v>
      </c>
      <c r="C13" s="52"/>
      <c r="D13" s="158">
        <v>911</v>
      </c>
      <c r="E13" s="156">
        <v>1586</v>
      </c>
      <c r="F13" s="2"/>
      <c r="I13" s="70"/>
      <c r="J13" s="70"/>
    </row>
    <row r="14" spans="1:10" ht="14.1" customHeight="1" x14ac:dyDescent="0.2">
      <c r="A14" s="2"/>
      <c r="B14" s="30" t="s">
        <v>120</v>
      </c>
      <c r="C14" s="52"/>
      <c r="D14" s="158" t="s">
        <v>168</v>
      </c>
      <c r="E14" s="156" t="s">
        <v>168</v>
      </c>
      <c r="F14" s="2"/>
      <c r="I14" s="70"/>
      <c r="J14" s="70"/>
    </row>
    <row r="15" spans="1:10" ht="14.1" customHeight="1" x14ac:dyDescent="0.2">
      <c r="A15" s="2"/>
      <c r="B15" s="80" t="s">
        <v>121</v>
      </c>
      <c r="C15" s="52"/>
      <c r="D15" s="158">
        <v>433</v>
      </c>
      <c r="E15" s="156">
        <v>720</v>
      </c>
      <c r="F15" s="2"/>
      <c r="I15" s="70"/>
      <c r="J15" s="70"/>
    </row>
    <row r="16" spans="1:10" ht="14.1" customHeight="1" x14ac:dyDescent="0.2">
      <c r="A16" s="2"/>
      <c r="B16" s="80" t="s">
        <v>122</v>
      </c>
      <c r="C16" s="52"/>
      <c r="D16" s="158">
        <v>-4537</v>
      </c>
      <c r="E16" s="156">
        <v>3291</v>
      </c>
      <c r="F16" s="2"/>
      <c r="I16" s="70"/>
      <c r="J16" s="70"/>
    </row>
    <row r="17" spans="1:10" ht="15.75" customHeight="1" x14ac:dyDescent="0.2">
      <c r="A17" s="2"/>
      <c r="B17" s="81" t="s">
        <v>123</v>
      </c>
      <c r="C17" s="73"/>
      <c r="D17" s="159">
        <v>-30082</v>
      </c>
      <c r="E17" s="153">
        <v>-9038</v>
      </c>
      <c r="F17" s="2"/>
      <c r="I17" s="70"/>
      <c r="J17" s="70"/>
    </row>
    <row r="18" spans="1:10" ht="15" customHeight="1" x14ac:dyDescent="0.2">
      <c r="A18" s="2"/>
      <c r="B18" s="36" t="s">
        <v>124</v>
      </c>
      <c r="C18" s="82"/>
      <c r="D18" s="146">
        <v>2976</v>
      </c>
      <c r="E18" s="147">
        <v>35987</v>
      </c>
      <c r="F18" s="2"/>
      <c r="I18" s="70"/>
      <c r="J18" s="70"/>
    </row>
    <row r="19" spans="1:10" ht="14.1" customHeight="1" x14ac:dyDescent="0.2">
      <c r="A19" s="2"/>
      <c r="B19" s="74"/>
      <c r="C19" s="50"/>
      <c r="D19" s="160" t="s">
        <v>168</v>
      </c>
      <c r="E19" s="161" t="s">
        <v>168</v>
      </c>
      <c r="F19" s="2"/>
      <c r="I19" s="70"/>
      <c r="J19" s="70"/>
    </row>
    <row r="20" spans="1:10" ht="14.1" customHeight="1" x14ac:dyDescent="0.2">
      <c r="A20" s="2"/>
      <c r="B20" s="30" t="s">
        <v>125</v>
      </c>
      <c r="C20" s="52"/>
      <c r="D20" s="158">
        <v>277</v>
      </c>
      <c r="E20" s="156">
        <v>110</v>
      </c>
      <c r="F20" s="2"/>
      <c r="I20" s="70"/>
      <c r="J20" s="70"/>
    </row>
    <row r="21" spans="1:10" ht="14.1" customHeight="1" x14ac:dyDescent="0.2">
      <c r="A21" s="2"/>
      <c r="B21" s="30" t="s">
        <v>126</v>
      </c>
      <c r="C21" s="52"/>
      <c r="D21" s="158">
        <v>-437</v>
      </c>
      <c r="E21" s="156">
        <v>-444</v>
      </c>
      <c r="F21" s="2"/>
      <c r="I21" s="70"/>
      <c r="J21" s="70"/>
    </row>
    <row r="22" spans="1:10" ht="14.1" customHeight="1" x14ac:dyDescent="0.2">
      <c r="A22" s="2"/>
      <c r="B22" s="29" t="s">
        <v>127</v>
      </c>
      <c r="C22" s="73"/>
      <c r="D22" s="159">
        <v>-1887</v>
      </c>
      <c r="E22" s="153">
        <v>-3295</v>
      </c>
      <c r="F22" s="2"/>
      <c r="I22" s="70"/>
      <c r="J22" s="70"/>
    </row>
    <row r="23" spans="1:10" ht="15" customHeight="1" x14ac:dyDescent="0.2">
      <c r="A23" s="2"/>
      <c r="B23" s="36" t="s">
        <v>128</v>
      </c>
      <c r="C23" s="82"/>
      <c r="D23" s="146">
        <v>929</v>
      </c>
      <c r="E23" s="147">
        <v>32358</v>
      </c>
      <c r="F23" s="2"/>
      <c r="I23" s="70"/>
      <c r="J23" s="70"/>
    </row>
    <row r="24" spans="1:10" ht="14.1" customHeight="1" x14ac:dyDescent="0.2">
      <c r="A24" s="2"/>
      <c r="B24" s="74"/>
      <c r="C24" s="50"/>
      <c r="D24" s="160" t="s">
        <v>168</v>
      </c>
      <c r="E24" s="161" t="s">
        <v>168</v>
      </c>
      <c r="F24" s="2"/>
      <c r="I24" s="70"/>
      <c r="J24" s="70"/>
    </row>
    <row r="25" spans="1:10" ht="14.1" customHeight="1" x14ac:dyDescent="0.2">
      <c r="A25" s="2"/>
      <c r="B25" s="30" t="s">
        <v>129</v>
      </c>
      <c r="C25" s="52"/>
      <c r="D25" s="158">
        <v>-4851</v>
      </c>
      <c r="E25" s="156">
        <v>-18815</v>
      </c>
      <c r="F25" s="2"/>
      <c r="I25" s="70"/>
      <c r="J25" s="70"/>
    </row>
    <row r="26" spans="1:10" ht="14.1" customHeight="1" x14ac:dyDescent="0.2">
      <c r="A26" s="2"/>
      <c r="B26" s="30" t="s">
        <v>130</v>
      </c>
      <c r="C26" s="52"/>
      <c r="D26" s="158">
        <v>-5062</v>
      </c>
      <c r="E26" s="156">
        <v>-3539</v>
      </c>
      <c r="F26" s="2"/>
      <c r="I26" s="70"/>
      <c r="J26" s="70"/>
    </row>
    <row r="27" spans="1:10" ht="14.1" customHeight="1" x14ac:dyDescent="0.2">
      <c r="A27" s="2"/>
      <c r="B27" s="30" t="s">
        <v>131</v>
      </c>
      <c r="C27" s="52"/>
      <c r="D27" s="158">
        <v>0</v>
      </c>
      <c r="E27" s="156">
        <v>0</v>
      </c>
      <c r="F27" s="2"/>
      <c r="I27" s="70"/>
      <c r="J27" s="70"/>
    </row>
    <row r="28" spans="1:10" ht="14.1" customHeight="1" x14ac:dyDescent="0.2">
      <c r="A28" s="2"/>
      <c r="B28" s="29" t="s">
        <v>132</v>
      </c>
      <c r="C28" s="73"/>
      <c r="D28" s="159">
        <v>0</v>
      </c>
      <c r="E28" s="153">
        <v>75</v>
      </c>
      <c r="F28" s="2"/>
      <c r="I28" s="70"/>
      <c r="J28" s="70"/>
    </row>
    <row r="29" spans="1:10" ht="15" customHeight="1" x14ac:dyDescent="0.2">
      <c r="A29" s="2"/>
      <c r="B29" s="36" t="s">
        <v>133</v>
      </c>
      <c r="C29" s="82"/>
      <c r="D29" s="146">
        <v>-9913</v>
      </c>
      <c r="E29" s="147">
        <v>-22279</v>
      </c>
      <c r="F29" s="2"/>
      <c r="I29" s="70"/>
      <c r="J29" s="70"/>
    </row>
    <row r="30" spans="1:10" ht="14.1" customHeight="1" x14ac:dyDescent="0.2">
      <c r="A30" s="2"/>
      <c r="B30" s="74"/>
      <c r="C30" s="50"/>
      <c r="D30" s="160" t="s">
        <v>168</v>
      </c>
      <c r="E30" s="161" t="s">
        <v>168</v>
      </c>
      <c r="F30" s="2"/>
      <c r="I30" s="70"/>
      <c r="J30" s="70"/>
    </row>
    <row r="31" spans="1:10" ht="14.1" hidden="1" customHeight="1" x14ac:dyDescent="0.2">
      <c r="A31" s="2"/>
      <c r="B31" s="30" t="s">
        <v>134</v>
      </c>
      <c r="C31" s="52"/>
      <c r="D31" s="158">
        <v>0</v>
      </c>
      <c r="E31" s="156">
        <v>0</v>
      </c>
      <c r="F31" s="2"/>
      <c r="I31" s="70"/>
      <c r="J31" s="70"/>
    </row>
    <row r="32" spans="1:10" ht="14.1" hidden="1" customHeight="1" x14ac:dyDescent="0.2">
      <c r="A32" s="2"/>
      <c r="B32" s="30" t="s">
        <v>135</v>
      </c>
      <c r="C32" s="52"/>
      <c r="D32" s="158">
        <v>0</v>
      </c>
      <c r="E32" s="156">
        <v>0</v>
      </c>
      <c r="F32" s="2"/>
      <c r="I32" s="70"/>
      <c r="J32" s="70"/>
    </row>
    <row r="33" spans="1:10" ht="14.1" customHeight="1" x14ac:dyDescent="0.2">
      <c r="A33" s="2"/>
      <c r="B33" s="30" t="s">
        <v>136</v>
      </c>
      <c r="C33" s="52"/>
      <c r="D33" s="158">
        <v>-3434</v>
      </c>
      <c r="E33" s="156">
        <v>-2786</v>
      </c>
      <c r="F33" s="2"/>
      <c r="I33" s="70"/>
      <c r="J33" s="70"/>
    </row>
    <row r="34" spans="1:10" ht="14.1" hidden="1" customHeight="1" x14ac:dyDescent="0.2">
      <c r="A34" s="2"/>
      <c r="B34" s="30" t="s">
        <v>137</v>
      </c>
      <c r="C34" s="52"/>
      <c r="D34" s="158">
        <v>0</v>
      </c>
      <c r="E34" s="156">
        <v>0</v>
      </c>
      <c r="F34" s="2"/>
      <c r="I34" s="70"/>
      <c r="J34" s="70"/>
    </row>
    <row r="35" spans="1:10" ht="14.1" customHeight="1" x14ac:dyDescent="0.2">
      <c r="A35" s="2"/>
      <c r="B35" s="30" t="s">
        <v>138</v>
      </c>
      <c r="C35" s="52"/>
      <c r="D35" s="158">
        <v>532</v>
      </c>
      <c r="E35" s="156">
        <v>699</v>
      </c>
      <c r="F35" s="2"/>
      <c r="I35" s="70"/>
      <c r="J35" s="70"/>
    </row>
    <row r="36" spans="1:10" ht="14.1" hidden="1" customHeight="1" x14ac:dyDescent="0.2">
      <c r="A36" s="2"/>
      <c r="B36" s="29" t="s">
        <v>139</v>
      </c>
      <c r="C36" s="73"/>
      <c r="D36" s="159">
        <v>0</v>
      </c>
      <c r="E36" s="153">
        <v>0</v>
      </c>
      <c r="F36" s="2"/>
      <c r="I36" s="70"/>
      <c r="J36" s="70"/>
    </row>
    <row r="37" spans="1:10" ht="15" customHeight="1" thickBot="1" x14ac:dyDescent="0.25">
      <c r="A37" s="2"/>
      <c r="B37" s="36" t="s">
        <v>140</v>
      </c>
      <c r="C37" s="82"/>
      <c r="D37" s="146">
        <v>-2902</v>
      </c>
      <c r="E37" s="147">
        <v>-2087</v>
      </c>
      <c r="F37" s="2"/>
      <c r="I37" s="70"/>
      <c r="J37" s="70"/>
    </row>
    <row r="38" spans="1:10" ht="14.1" customHeight="1" x14ac:dyDescent="0.2">
      <c r="A38" s="2"/>
      <c r="B38" s="74"/>
      <c r="C38" s="50"/>
      <c r="D38" s="160" t="s">
        <v>168</v>
      </c>
      <c r="E38" s="161" t="s">
        <v>168</v>
      </c>
      <c r="F38" s="2"/>
      <c r="I38" s="70"/>
      <c r="J38" s="70"/>
    </row>
    <row r="39" spans="1:10" ht="14.1" customHeight="1" x14ac:dyDescent="0.2">
      <c r="A39" s="2"/>
      <c r="B39" s="54" t="s">
        <v>141</v>
      </c>
      <c r="C39" s="52"/>
      <c r="D39" s="180">
        <v>-11886</v>
      </c>
      <c r="E39" s="181">
        <v>7992</v>
      </c>
      <c r="F39" s="2"/>
      <c r="I39" s="70"/>
      <c r="J39" s="70"/>
    </row>
    <row r="40" spans="1:10" ht="14.1" customHeight="1" x14ac:dyDescent="0.2">
      <c r="A40" s="2"/>
      <c r="B40" s="30" t="s">
        <v>142</v>
      </c>
      <c r="C40" s="52"/>
      <c r="D40" s="158">
        <v>252112</v>
      </c>
      <c r="E40" s="156">
        <v>120850</v>
      </c>
      <c r="F40" s="2"/>
      <c r="I40" s="70"/>
      <c r="J40" s="70"/>
    </row>
    <row r="41" spans="1:10" ht="14.1" customHeight="1" x14ac:dyDescent="0.2">
      <c r="A41" s="2"/>
      <c r="B41" s="29" t="s">
        <v>143</v>
      </c>
      <c r="C41" s="73"/>
      <c r="D41" s="159">
        <v>325</v>
      </c>
      <c r="E41" s="153">
        <v>-305</v>
      </c>
      <c r="F41" s="2"/>
      <c r="I41" s="70"/>
      <c r="J41" s="70"/>
    </row>
    <row r="42" spans="1:10" ht="15" customHeight="1" x14ac:dyDescent="0.2">
      <c r="A42" s="2"/>
      <c r="B42" s="36" t="s">
        <v>144</v>
      </c>
      <c r="C42" s="82"/>
      <c r="D42" s="146">
        <v>240551</v>
      </c>
      <c r="E42" s="147">
        <v>128537</v>
      </c>
      <c r="F42" s="2"/>
      <c r="I42" s="70"/>
      <c r="J42" s="70"/>
    </row>
    <row r="43" spans="1:10" ht="14.1" customHeight="1" x14ac:dyDescent="0.2">
      <c r="A43" s="2"/>
      <c r="B43" s="12"/>
      <c r="C43" s="50"/>
      <c r="D43" s="160" t="s">
        <v>168</v>
      </c>
      <c r="E43" s="161" t="s">
        <v>168</v>
      </c>
      <c r="F43" s="2"/>
      <c r="I43" s="70"/>
      <c r="J43" s="70"/>
    </row>
    <row r="44" spans="1:10" ht="14.1" customHeight="1" x14ac:dyDescent="0.2">
      <c r="A44" s="2"/>
      <c r="B44" s="54" t="s">
        <v>145</v>
      </c>
      <c r="C44" s="52"/>
      <c r="D44" s="158" t="s">
        <v>168</v>
      </c>
      <c r="E44" s="156" t="s">
        <v>168</v>
      </c>
      <c r="F44" s="2"/>
      <c r="I44" s="70"/>
      <c r="J44" s="70"/>
    </row>
    <row r="45" spans="1:10" ht="14.1" customHeight="1" x14ac:dyDescent="0.2">
      <c r="A45" s="2"/>
      <c r="B45" s="30" t="s">
        <v>146</v>
      </c>
      <c r="C45" s="52"/>
      <c r="D45" s="158">
        <v>33958</v>
      </c>
      <c r="E45" s="156">
        <v>0</v>
      </c>
      <c r="F45" s="2"/>
      <c r="I45" s="70"/>
      <c r="J45" s="70"/>
    </row>
    <row r="46" spans="1:10" ht="15" customHeight="1" x14ac:dyDescent="0.2">
      <c r="A46" s="2"/>
      <c r="B46" s="69" t="s">
        <v>144</v>
      </c>
      <c r="C46" s="56"/>
      <c r="D46" s="191">
        <v>206593</v>
      </c>
      <c r="E46" s="192">
        <v>128537</v>
      </c>
      <c r="F46" s="2"/>
      <c r="I46" s="70"/>
      <c r="J46" s="70"/>
    </row>
    <row r="47" spans="1:10" ht="14.1" customHeight="1" x14ac:dyDescent="0.2">
      <c r="A47" s="2"/>
      <c r="B47" s="12"/>
      <c r="C47" s="50"/>
      <c r="D47" s="18"/>
      <c r="E47" s="18"/>
      <c r="F47" s="2"/>
      <c r="G47" s="2"/>
      <c r="H47" s="2"/>
      <c r="I47" s="2"/>
      <c r="J47" s="2"/>
    </row>
    <row r="48" spans="1:10" ht="14.1" customHeight="1" x14ac:dyDescent="0.2">
      <c r="A48" s="2"/>
      <c r="B48" s="272" t="s">
        <v>192</v>
      </c>
      <c r="C48" s="273"/>
      <c r="D48" s="273"/>
      <c r="E48" s="273"/>
      <c r="F48" s="2"/>
      <c r="G48" s="2"/>
      <c r="H48" s="2"/>
      <c r="I48" s="2"/>
      <c r="J48" s="2"/>
    </row>
    <row r="49" spans="1:10" ht="14.1" customHeight="1" x14ac:dyDescent="0.2">
      <c r="A49" s="2"/>
      <c r="B49" s="2"/>
      <c r="C49" s="2"/>
      <c r="D49" s="2"/>
      <c r="E49" s="2"/>
      <c r="F49" s="2"/>
      <c r="G49" s="2"/>
      <c r="H49" s="2"/>
      <c r="I49" s="2"/>
      <c r="J49" s="2"/>
    </row>
    <row r="50" spans="1:10" ht="14.1" customHeight="1" x14ac:dyDescent="0.2">
      <c r="A50" s="2"/>
      <c r="B50" s="2"/>
      <c r="C50" s="2"/>
      <c r="D50" s="2"/>
      <c r="E50" s="2"/>
      <c r="F50" s="2"/>
      <c r="G50" s="2"/>
      <c r="H50" s="2"/>
      <c r="I50" s="2"/>
      <c r="J50" s="2"/>
    </row>
  </sheetData>
  <mergeCells count="2">
    <mergeCell ref="B2:D2"/>
    <mergeCell ref="B48:E48"/>
  </mergeCells>
  <pageMargins left="0.75" right="0.75" top="1" bottom="1" header="0.5" footer="0.5"/>
  <pageSetup scale="9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66"/>
  <sheetViews>
    <sheetView showGridLines="0" showRuler="0" zoomScale="85" zoomScaleNormal="85" zoomScaleSheetLayoutView="100" workbookViewId="0"/>
  </sheetViews>
  <sheetFormatPr defaultColWidth="13.7109375" defaultRowHeight="12.75" x14ac:dyDescent="0.2"/>
  <cols>
    <col min="1" max="1" width="9.28515625" customWidth="1"/>
    <col min="2" max="2" width="47.5703125" customWidth="1"/>
    <col min="3" max="7" width="10.42578125" customWidth="1"/>
    <col min="8" max="8" width="2.42578125" customWidth="1"/>
    <col min="9" max="9" width="10.42578125" customWidth="1"/>
    <col min="10" max="19" width="9.28515625" customWidth="1"/>
  </cols>
  <sheetData>
    <row r="1" spans="1:19" ht="14.1" customHeight="1" x14ac:dyDescent="0.2">
      <c r="A1" s="2"/>
      <c r="B1" s="2"/>
      <c r="C1" s="2"/>
      <c r="D1" s="2"/>
      <c r="E1" s="2"/>
      <c r="F1" s="2"/>
      <c r="G1" s="2"/>
      <c r="H1" s="2"/>
      <c r="I1" s="2"/>
      <c r="J1" s="2"/>
      <c r="K1" s="2"/>
      <c r="L1" s="2"/>
      <c r="M1" s="2"/>
      <c r="N1" s="2"/>
      <c r="O1" s="2"/>
      <c r="P1" s="2"/>
      <c r="Q1" s="2"/>
      <c r="R1" s="2"/>
      <c r="S1" s="2"/>
    </row>
    <row r="2" spans="1:19" ht="22.5" customHeight="1" x14ac:dyDescent="0.3">
      <c r="A2" s="2"/>
      <c r="B2" s="271" t="s">
        <v>53</v>
      </c>
      <c r="C2" s="271"/>
      <c r="D2" s="271"/>
      <c r="E2" s="271"/>
      <c r="F2" s="271"/>
      <c r="G2" s="251"/>
      <c r="H2" s="2"/>
      <c r="I2" s="2"/>
      <c r="J2" s="2"/>
      <c r="K2" s="2"/>
      <c r="L2" s="2"/>
      <c r="M2" s="2"/>
      <c r="N2" s="2"/>
      <c r="O2" s="2"/>
      <c r="P2" s="2"/>
      <c r="Q2" s="2"/>
      <c r="R2" s="2"/>
      <c r="S2" s="2"/>
    </row>
    <row r="3" spans="1:19" ht="14.1" customHeight="1" x14ac:dyDescent="0.2">
      <c r="A3" s="2"/>
      <c r="B3" s="7" t="s">
        <v>172</v>
      </c>
      <c r="C3" s="2"/>
      <c r="D3" s="2"/>
      <c r="E3" s="2"/>
      <c r="F3" s="2"/>
      <c r="G3" s="2"/>
      <c r="H3" s="2"/>
      <c r="I3" s="2"/>
      <c r="J3" s="2"/>
      <c r="K3" s="2"/>
      <c r="L3" s="2"/>
      <c r="M3" s="2"/>
      <c r="N3" s="2"/>
      <c r="O3" s="2"/>
      <c r="P3" s="2"/>
      <c r="Q3" s="2"/>
      <c r="R3" s="2"/>
      <c r="S3" s="2"/>
    </row>
    <row r="4" spans="1:19" ht="52.5" customHeight="1" thickBot="1" x14ac:dyDescent="0.25">
      <c r="A4" s="2"/>
      <c r="B4" s="8"/>
      <c r="C4" s="262"/>
      <c r="D4" s="262"/>
      <c r="E4" s="262"/>
      <c r="F4" s="262"/>
      <c r="G4" s="262"/>
      <c r="H4" s="2"/>
      <c r="I4" s="45"/>
      <c r="J4" s="2"/>
      <c r="K4" s="2"/>
      <c r="L4" s="2"/>
      <c r="M4" s="2"/>
      <c r="N4" s="2"/>
      <c r="O4" s="2"/>
      <c r="P4" s="2"/>
      <c r="Q4" s="2"/>
      <c r="R4" s="2"/>
      <c r="S4" s="2"/>
    </row>
    <row r="5" spans="1:19" ht="34.15" customHeight="1" thickBot="1" x14ac:dyDescent="0.25">
      <c r="A5" s="2"/>
      <c r="B5" s="9" t="s">
        <v>54</v>
      </c>
      <c r="C5" s="11" t="s">
        <v>4</v>
      </c>
      <c r="D5" s="11" t="s">
        <v>148</v>
      </c>
      <c r="E5" s="11" t="s">
        <v>149</v>
      </c>
      <c r="F5" s="11" t="s">
        <v>50</v>
      </c>
      <c r="G5" s="10" t="str">
        <f>'1. Key figures table'!C5</f>
        <v>Q1 '19</v>
      </c>
      <c r="H5" s="70"/>
      <c r="I5" s="83" t="s">
        <v>51</v>
      </c>
      <c r="J5" s="70"/>
      <c r="K5" s="2"/>
      <c r="L5" s="2"/>
      <c r="M5" s="2"/>
      <c r="N5" s="2"/>
      <c r="O5" s="2"/>
      <c r="P5" s="2"/>
      <c r="Q5" s="2"/>
      <c r="R5" s="2"/>
      <c r="S5" s="2"/>
    </row>
    <row r="6" spans="1:19" ht="14.1" customHeight="1" x14ac:dyDescent="0.2">
      <c r="A6" s="2"/>
      <c r="B6" s="63" t="s">
        <v>44</v>
      </c>
      <c r="C6" s="195">
        <v>148943</v>
      </c>
      <c r="D6" s="195">
        <v>187524</v>
      </c>
      <c r="E6" s="195">
        <v>176330</v>
      </c>
      <c r="F6" s="195">
        <v>173999</v>
      </c>
      <c r="G6" s="196">
        <f>'2. Cons Stat of Income'!C6</f>
        <v>169527</v>
      </c>
      <c r="H6" s="179"/>
      <c r="I6" s="197">
        <v>686798</v>
      </c>
      <c r="J6" s="2"/>
      <c r="K6" s="2"/>
      <c r="L6" s="2"/>
      <c r="M6" s="2"/>
      <c r="N6" s="2"/>
      <c r="O6" s="2"/>
      <c r="P6" s="2"/>
      <c r="Q6" s="2"/>
      <c r="R6" s="2"/>
      <c r="S6" s="2"/>
    </row>
    <row r="7" spans="1:19" ht="14.1" customHeight="1" x14ac:dyDescent="0.2">
      <c r="A7" s="2"/>
      <c r="B7" s="84" t="s">
        <v>29</v>
      </c>
      <c r="C7" s="198">
        <v>49710</v>
      </c>
      <c r="D7" s="198">
        <v>62574</v>
      </c>
      <c r="E7" s="198">
        <v>59365</v>
      </c>
      <c r="F7" s="198">
        <v>73397</v>
      </c>
      <c r="G7" s="199">
        <v>65126</v>
      </c>
      <c r="H7" s="200"/>
      <c r="I7" s="201">
        <v>245046</v>
      </c>
      <c r="J7" s="2"/>
      <c r="K7" s="2"/>
      <c r="L7" s="2"/>
      <c r="M7" s="2"/>
      <c r="N7" s="2"/>
      <c r="O7" s="2"/>
      <c r="P7" s="2"/>
      <c r="Q7" s="2"/>
      <c r="R7" s="2"/>
      <c r="S7" s="2"/>
    </row>
    <row r="8" spans="1:19" ht="14.1" customHeight="1" x14ac:dyDescent="0.2">
      <c r="A8" s="2"/>
      <c r="B8" s="84" t="s">
        <v>30</v>
      </c>
      <c r="C8" s="198">
        <v>30059</v>
      </c>
      <c r="D8" s="198">
        <v>30036</v>
      </c>
      <c r="E8" s="198">
        <v>33906</v>
      </c>
      <c r="F8" s="198">
        <v>33225</v>
      </c>
      <c r="G8" s="199">
        <v>37833</v>
      </c>
      <c r="H8" s="200"/>
      <c r="I8" s="201">
        <v>127226</v>
      </c>
      <c r="J8" s="2"/>
      <c r="K8" s="2"/>
      <c r="L8" s="2"/>
      <c r="M8" s="2"/>
      <c r="N8" s="2"/>
      <c r="O8" s="2"/>
      <c r="P8" s="2"/>
      <c r="Q8" s="2"/>
      <c r="R8" s="2"/>
      <c r="S8" s="2"/>
    </row>
    <row r="9" spans="1:19" ht="14.1" customHeight="1" x14ac:dyDescent="0.2">
      <c r="A9" s="2"/>
      <c r="B9" s="84" t="s">
        <v>7</v>
      </c>
      <c r="C9" s="198">
        <v>69174</v>
      </c>
      <c r="D9" s="198">
        <v>94914</v>
      </c>
      <c r="E9" s="198">
        <v>83059</v>
      </c>
      <c r="F9" s="198">
        <v>67377</v>
      </c>
      <c r="G9" s="199">
        <v>66568</v>
      </c>
      <c r="H9" s="200"/>
      <c r="I9" s="201">
        <v>314526</v>
      </c>
      <c r="J9" s="2"/>
      <c r="K9" s="2"/>
      <c r="L9" s="2"/>
      <c r="M9" s="2"/>
      <c r="N9" s="2"/>
      <c r="O9" s="2"/>
      <c r="P9" s="2"/>
      <c r="Q9" s="2"/>
      <c r="R9" s="2"/>
      <c r="S9" s="2"/>
    </row>
    <row r="10" spans="1:19" x14ac:dyDescent="0.2">
      <c r="A10" s="2"/>
      <c r="B10" s="29" t="s">
        <v>55</v>
      </c>
      <c r="C10" s="153">
        <v>48320</v>
      </c>
      <c r="D10" s="153">
        <v>56237</v>
      </c>
      <c r="E10" s="153">
        <v>50275</v>
      </c>
      <c r="F10" s="153">
        <v>56638</v>
      </c>
      <c r="G10" s="159">
        <f>'2. Cons Stat of Income'!C7</f>
        <v>48273</v>
      </c>
      <c r="H10" s="179"/>
      <c r="I10" s="202">
        <v>211471</v>
      </c>
      <c r="J10" s="2"/>
      <c r="K10" s="2"/>
      <c r="L10" s="2"/>
      <c r="M10" s="2"/>
      <c r="N10" s="2"/>
      <c r="O10" s="2"/>
      <c r="P10" s="2"/>
      <c r="Q10" s="2"/>
      <c r="R10" s="2"/>
      <c r="S10" s="2"/>
    </row>
    <row r="11" spans="1:19" ht="15" customHeight="1" x14ac:dyDescent="0.2">
      <c r="A11" s="2"/>
      <c r="B11" s="67" t="s">
        <v>45</v>
      </c>
      <c r="C11" s="194">
        <v>100623</v>
      </c>
      <c r="D11" s="194">
        <v>131287</v>
      </c>
      <c r="E11" s="194">
        <v>126055</v>
      </c>
      <c r="F11" s="194">
        <v>117361</v>
      </c>
      <c r="G11" s="193">
        <f>'2. Cons Stat of Income'!C8</f>
        <v>121254</v>
      </c>
      <c r="H11" s="179"/>
      <c r="I11" s="203">
        <v>475327</v>
      </c>
      <c r="J11" s="2"/>
      <c r="K11" s="2"/>
      <c r="L11" s="2"/>
      <c r="M11" s="2"/>
      <c r="N11" s="2"/>
      <c r="O11" s="2"/>
      <c r="P11" s="2"/>
      <c r="Q11" s="2"/>
      <c r="R11" s="2"/>
      <c r="S11" s="2"/>
    </row>
    <row r="12" spans="1:19" ht="14.1" customHeight="1" x14ac:dyDescent="0.2">
      <c r="A12" s="2"/>
      <c r="B12" s="85" t="s">
        <v>10</v>
      </c>
      <c r="C12" s="21">
        <f>C11/C6</f>
        <v>0.67558059123288772</v>
      </c>
      <c r="D12" s="21">
        <f>D11/D6</f>
        <v>0.70010771954523154</v>
      </c>
      <c r="E12" s="21">
        <f>E11/E6</f>
        <v>0.71488118868031536</v>
      </c>
      <c r="F12" s="21">
        <f>F11/F6</f>
        <v>0.67449238214012719</v>
      </c>
      <c r="G12" s="86">
        <f>'1. Key figures table'!C10</f>
        <v>0.72</v>
      </c>
      <c r="H12" s="19"/>
      <c r="I12" s="87">
        <f>I11/I6</f>
        <v>0.69209141552538012</v>
      </c>
      <c r="J12" s="2"/>
      <c r="K12" s="2"/>
      <c r="L12" s="2"/>
      <c r="M12" s="2"/>
      <c r="N12" s="2"/>
      <c r="O12" s="2"/>
      <c r="P12" s="2"/>
      <c r="Q12" s="2"/>
      <c r="R12" s="2"/>
      <c r="S12" s="2"/>
    </row>
    <row r="13" spans="1:19" ht="9.1999999999999993" customHeight="1" x14ac:dyDescent="0.2">
      <c r="A13" s="2"/>
      <c r="B13" s="77"/>
      <c r="C13" s="79"/>
      <c r="D13" s="79"/>
      <c r="E13" s="79"/>
      <c r="F13" s="79"/>
      <c r="G13" s="78"/>
      <c r="H13" s="22"/>
      <c r="I13" s="88"/>
      <c r="J13" s="2"/>
      <c r="K13" s="2"/>
      <c r="L13" s="2"/>
      <c r="M13" s="2"/>
      <c r="N13" s="2"/>
      <c r="O13" s="2"/>
      <c r="P13" s="2"/>
      <c r="Q13" s="2"/>
      <c r="R13" s="2"/>
      <c r="S13" s="2"/>
    </row>
    <row r="14" spans="1:19" ht="14.1" customHeight="1" x14ac:dyDescent="0.2">
      <c r="A14" s="57"/>
      <c r="B14" s="30" t="s">
        <v>56</v>
      </c>
      <c r="C14" s="156">
        <v>45853</v>
      </c>
      <c r="D14" s="156">
        <v>52461</v>
      </c>
      <c r="E14" s="156">
        <v>50637</v>
      </c>
      <c r="F14" s="156">
        <v>71902</v>
      </c>
      <c r="G14" s="158">
        <f>'2. Cons Stat of Income'!C10</f>
        <v>72498</v>
      </c>
      <c r="H14" s="179"/>
      <c r="I14" s="204">
        <v>220853</v>
      </c>
      <c r="J14" s="2"/>
      <c r="K14" s="2"/>
      <c r="L14" s="2"/>
      <c r="M14" s="2"/>
      <c r="N14" s="2"/>
      <c r="O14" s="2"/>
      <c r="P14" s="2"/>
      <c r="Q14" s="2"/>
      <c r="R14" s="2"/>
      <c r="S14" s="2"/>
    </row>
    <row r="15" spans="1:19" ht="14.1" customHeight="1" x14ac:dyDescent="0.2">
      <c r="A15" s="2"/>
      <c r="B15" s="30" t="s">
        <v>174</v>
      </c>
      <c r="C15" s="156">
        <v>23769</v>
      </c>
      <c r="D15" s="156">
        <v>26105</v>
      </c>
      <c r="E15" s="156">
        <v>27126</v>
      </c>
      <c r="F15" s="156">
        <v>31200</v>
      </c>
      <c r="G15" s="158">
        <f>'2. Cons Stat of Income'!C11</f>
        <v>24474</v>
      </c>
      <c r="H15" s="179"/>
      <c r="I15" s="204">
        <v>108200</v>
      </c>
      <c r="J15" s="2"/>
      <c r="K15" s="2"/>
      <c r="L15" s="2"/>
      <c r="M15" s="2"/>
      <c r="N15" s="2"/>
      <c r="O15" s="2"/>
      <c r="P15" s="2"/>
      <c r="Q15" s="2"/>
      <c r="R15" s="2"/>
      <c r="S15" s="2"/>
    </row>
    <row r="16" spans="1:19" ht="14.1" customHeight="1" x14ac:dyDescent="0.2">
      <c r="A16" s="2"/>
      <c r="B16" s="30" t="s">
        <v>58</v>
      </c>
      <c r="C16" s="156">
        <v>5934</v>
      </c>
      <c r="D16" s="156">
        <v>7072</v>
      </c>
      <c r="E16" s="156">
        <v>7570</v>
      </c>
      <c r="F16" s="156">
        <v>7439</v>
      </c>
      <c r="G16" s="158">
        <f>'2. Cons Stat of Income'!C12</f>
        <v>6945</v>
      </c>
      <c r="H16" s="179"/>
      <c r="I16" s="204">
        <v>28015</v>
      </c>
      <c r="J16" s="2"/>
      <c r="K16" s="2"/>
      <c r="L16" s="2"/>
      <c r="M16" s="2"/>
      <c r="N16" s="2"/>
      <c r="O16" s="2"/>
      <c r="P16" s="2"/>
      <c r="Q16" s="2"/>
      <c r="R16" s="2"/>
      <c r="S16" s="2"/>
    </row>
    <row r="17" spans="1:19" ht="14.1" customHeight="1" x14ac:dyDescent="0.2">
      <c r="A17" s="2"/>
      <c r="B17" s="30" t="s">
        <v>59</v>
      </c>
      <c r="C17" s="156">
        <v>29848</v>
      </c>
      <c r="D17" s="156">
        <v>35418</v>
      </c>
      <c r="E17" s="156">
        <v>30521</v>
      </c>
      <c r="F17" s="156">
        <v>19568</v>
      </c>
      <c r="G17" s="158">
        <f>'2. Cons Stat of Income'!C13</f>
        <v>30529</v>
      </c>
      <c r="H17" s="179"/>
      <c r="I17" s="204">
        <v>115354</v>
      </c>
      <c r="J17" s="2"/>
      <c r="K17" s="2"/>
      <c r="L17" s="2"/>
      <c r="M17" s="2"/>
      <c r="N17" s="2"/>
      <c r="O17" s="2"/>
      <c r="P17" s="2"/>
      <c r="Q17" s="2"/>
      <c r="R17" s="2"/>
      <c r="S17" s="2"/>
    </row>
    <row r="18" spans="1:19" ht="14.1" hidden="1" customHeight="1" x14ac:dyDescent="0.2">
      <c r="A18" s="2"/>
      <c r="B18" s="29" t="s">
        <v>60</v>
      </c>
      <c r="C18" s="153">
        <v>0</v>
      </c>
      <c r="D18" s="153">
        <v>0</v>
      </c>
      <c r="E18" s="153">
        <v>0</v>
      </c>
      <c r="F18" s="153" t="s">
        <v>168</v>
      </c>
      <c r="G18" s="159"/>
      <c r="H18" s="179"/>
      <c r="I18" s="202" t="s">
        <v>168</v>
      </c>
      <c r="J18" s="2"/>
      <c r="K18" s="2"/>
      <c r="L18" s="2"/>
      <c r="M18" s="2"/>
      <c r="N18" s="2"/>
      <c r="O18" s="2"/>
      <c r="P18" s="2"/>
      <c r="Q18" s="2"/>
      <c r="R18" s="2"/>
      <c r="S18" s="2"/>
    </row>
    <row r="19" spans="1:19" ht="14.1" customHeight="1" x14ac:dyDescent="0.2">
      <c r="A19" s="2"/>
      <c r="B19" s="67" t="s">
        <v>180</v>
      </c>
      <c r="C19" s="194">
        <v>105404</v>
      </c>
      <c r="D19" s="194">
        <v>121056</v>
      </c>
      <c r="E19" s="194">
        <v>115854</v>
      </c>
      <c r="F19" s="194">
        <v>130109</v>
      </c>
      <c r="G19" s="193">
        <f>'2. Cons Stat of Income'!C15</f>
        <v>134446</v>
      </c>
      <c r="H19" s="179"/>
      <c r="I19" s="203">
        <v>472422</v>
      </c>
      <c r="J19" s="2"/>
      <c r="K19" s="2"/>
      <c r="L19" s="2"/>
      <c r="M19" s="2"/>
      <c r="N19" s="2"/>
      <c r="O19" s="2"/>
      <c r="P19" s="2"/>
      <c r="Q19" s="2"/>
      <c r="R19" s="2"/>
      <c r="S19" s="2"/>
    </row>
    <row r="20" spans="1:19" ht="9.1999999999999993" customHeight="1" x14ac:dyDescent="0.2">
      <c r="A20" s="2"/>
      <c r="B20" s="81"/>
      <c r="C20" s="153"/>
      <c r="D20" s="153"/>
      <c r="E20" s="153"/>
      <c r="F20" s="153"/>
      <c r="G20" s="159"/>
      <c r="H20" s="143"/>
      <c r="I20" s="202"/>
      <c r="J20" s="2"/>
      <c r="K20" s="2"/>
      <c r="L20" s="2"/>
      <c r="M20" s="2"/>
      <c r="N20" s="2"/>
      <c r="O20" s="2"/>
      <c r="P20" s="2"/>
      <c r="Q20" s="2"/>
      <c r="R20" s="2"/>
      <c r="S20" s="2"/>
    </row>
    <row r="21" spans="1:19" ht="16.7" customHeight="1" x14ac:dyDescent="0.2">
      <c r="A21" s="2"/>
      <c r="B21" s="67" t="s">
        <v>181</v>
      </c>
      <c r="C21" s="194">
        <v>-4781</v>
      </c>
      <c r="D21" s="194">
        <v>10231</v>
      </c>
      <c r="E21" s="194">
        <v>10201</v>
      </c>
      <c r="F21" s="194">
        <v>-12748</v>
      </c>
      <c r="G21" s="193">
        <f>'2. Cons Stat of Income'!C17</f>
        <v>-13192</v>
      </c>
      <c r="H21" s="148"/>
      <c r="I21" s="203">
        <v>2905</v>
      </c>
      <c r="J21" s="2"/>
      <c r="K21" s="2"/>
      <c r="L21" s="2"/>
      <c r="M21" s="2"/>
      <c r="N21" s="2"/>
      <c r="O21" s="2"/>
      <c r="P21" s="2"/>
      <c r="Q21" s="2"/>
      <c r="R21" s="2"/>
      <c r="S21" s="2"/>
    </row>
    <row r="22" spans="1:19" ht="16.7" customHeight="1" x14ac:dyDescent="0.2">
      <c r="A22" s="2"/>
      <c r="B22" s="85" t="s">
        <v>48</v>
      </c>
      <c r="C22" s="21">
        <f t="shared" ref="C22:G22" si="0">C21/C6</f>
        <v>-3.2099528007358519E-2</v>
      </c>
      <c r="D22" s="21">
        <f t="shared" si="0"/>
        <v>5.4558349864550673E-2</v>
      </c>
      <c r="E22" s="21">
        <f t="shared" si="0"/>
        <v>5.7851755231667898E-2</v>
      </c>
      <c r="F22" s="21">
        <f t="shared" si="0"/>
        <v>-7.3264788878096995E-2</v>
      </c>
      <c r="G22" s="86">
        <f t="shared" si="0"/>
        <v>-7.7816513003828303E-2</v>
      </c>
      <c r="H22" s="19"/>
      <c r="I22" s="87">
        <f>I21/I6</f>
        <v>4.2297735287522677E-3</v>
      </c>
      <c r="J22" s="2"/>
      <c r="K22" s="254"/>
      <c r="L22" s="2"/>
      <c r="M22" s="2"/>
      <c r="N22" s="2"/>
      <c r="O22" s="2"/>
      <c r="P22" s="2"/>
      <c r="Q22" s="2"/>
      <c r="R22" s="2"/>
      <c r="S22" s="2"/>
    </row>
    <row r="23" spans="1:19" ht="7.5" customHeight="1" x14ac:dyDescent="0.2">
      <c r="A23" s="2"/>
      <c r="B23" s="103"/>
      <c r="C23" s="104"/>
      <c r="D23" s="104"/>
      <c r="E23" s="104"/>
      <c r="F23" s="104"/>
      <c r="G23" s="105"/>
      <c r="H23" s="22"/>
      <c r="I23" s="106"/>
      <c r="J23" s="2"/>
      <c r="K23" s="2"/>
      <c r="L23" s="2"/>
      <c r="M23" s="2"/>
      <c r="N23" s="2"/>
      <c r="O23" s="2"/>
      <c r="P23" s="2"/>
      <c r="Q23" s="2"/>
      <c r="R23" s="2"/>
      <c r="S23" s="2"/>
    </row>
    <row r="24" spans="1:19" ht="16.7" customHeight="1" x14ac:dyDescent="0.2">
      <c r="A24" s="2"/>
      <c r="B24" s="89" t="s">
        <v>11</v>
      </c>
      <c r="C24" s="205">
        <v>25668</v>
      </c>
      <c r="D24" s="205">
        <v>44821</v>
      </c>
      <c r="E24" s="205">
        <v>43778</v>
      </c>
      <c r="F24" s="205">
        <v>27774</v>
      </c>
      <c r="G24" s="206">
        <v>18779</v>
      </c>
      <c r="H24" s="179"/>
      <c r="I24" s="207">
        <v>142042</v>
      </c>
      <c r="J24" s="2"/>
      <c r="K24" s="2"/>
      <c r="L24" s="2"/>
      <c r="M24" s="2"/>
      <c r="N24" s="2"/>
      <c r="O24" s="2"/>
      <c r="P24" s="2"/>
      <c r="Q24" s="2"/>
      <c r="R24" s="2"/>
      <c r="S24" s="2"/>
    </row>
    <row r="25" spans="1:19" ht="16.7" customHeight="1" x14ac:dyDescent="0.2">
      <c r="A25" s="2"/>
      <c r="B25" s="53" t="s">
        <v>12</v>
      </c>
      <c r="C25" s="90">
        <f>C24/C6</f>
        <v>0.17233438295186748</v>
      </c>
      <c r="D25" s="90">
        <f>D24/D6</f>
        <v>0.23901473944668417</v>
      </c>
      <c r="E25" s="90">
        <f>E24/E6</f>
        <v>0.24827312425565701</v>
      </c>
      <c r="F25" s="90">
        <f>F24/F6</f>
        <v>0.15962160702073</v>
      </c>
      <c r="G25" s="91">
        <f>'1. Key figures table'!C12</f>
        <v>0.11</v>
      </c>
      <c r="H25" s="57"/>
      <c r="I25" s="92">
        <v>0.21</v>
      </c>
      <c r="J25" s="2"/>
      <c r="K25" s="254"/>
      <c r="L25" s="2"/>
      <c r="M25" s="2"/>
      <c r="N25" s="2"/>
      <c r="O25" s="2"/>
      <c r="P25" s="2"/>
      <c r="Q25" s="2"/>
      <c r="R25" s="2"/>
      <c r="S25" s="2"/>
    </row>
    <row r="26" spans="1:19" ht="7.5" customHeight="1" x14ac:dyDescent="0.2">
      <c r="A26" s="2"/>
      <c r="B26" s="30"/>
      <c r="C26" s="52"/>
      <c r="D26" s="52"/>
      <c r="E26" s="52"/>
      <c r="F26" s="52"/>
      <c r="G26" s="51"/>
      <c r="H26" s="2"/>
      <c r="I26" s="107"/>
      <c r="J26" s="2"/>
      <c r="K26" s="2"/>
      <c r="L26" s="2"/>
      <c r="M26" s="2"/>
      <c r="N26" s="2"/>
      <c r="O26" s="2"/>
      <c r="P26" s="2"/>
      <c r="Q26" s="2"/>
      <c r="R26" s="2"/>
      <c r="S26" s="2"/>
    </row>
    <row r="27" spans="1:19" ht="15" customHeight="1" x14ac:dyDescent="0.2">
      <c r="A27" s="2"/>
      <c r="B27" s="30" t="s">
        <v>22</v>
      </c>
      <c r="C27" s="156">
        <v>-6029</v>
      </c>
      <c r="D27" s="156">
        <v>7814</v>
      </c>
      <c r="E27" s="156">
        <v>4535</v>
      </c>
      <c r="F27" s="156">
        <v>-9184</v>
      </c>
      <c r="G27" s="158">
        <f>'2. Cons Stat of Income'!C23</f>
        <v>-15325</v>
      </c>
      <c r="H27" s="179"/>
      <c r="I27" s="204">
        <v>-2862</v>
      </c>
      <c r="J27" s="2"/>
      <c r="K27" s="2"/>
      <c r="L27" s="2"/>
      <c r="M27" s="2"/>
      <c r="N27" s="2"/>
      <c r="O27" s="2"/>
      <c r="P27" s="2"/>
      <c r="Q27" s="2"/>
      <c r="R27" s="2"/>
      <c r="S27" s="2"/>
    </row>
    <row r="28" spans="1:19" ht="14.1" customHeight="1" x14ac:dyDescent="0.2">
      <c r="A28" s="2"/>
      <c r="B28" s="29" t="s">
        <v>150</v>
      </c>
      <c r="C28" s="153">
        <v>12416</v>
      </c>
      <c r="D28" s="153">
        <v>11974</v>
      </c>
      <c r="E28" s="153">
        <v>12625</v>
      </c>
      <c r="F28" s="153">
        <v>10607</v>
      </c>
      <c r="G28" s="159">
        <f>'2. Cons Stat of Income'!C25</f>
        <v>18615</v>
      </c>
      <c r="H28" s="179"/>
      <c r="I28" s="202">
        <v>47622</v>
      </c>
      <c r="J28" s="2"/>
      <c r="K28" s="2"/>
      <c r="L28" s="2"/>
      <c r="M28" s="2"/>
      <c r="N28" s="2"/>
      <c r="O28" s="2"/>
      <c r="P28" s="2"/>
      <c r="Q28" s="2"/>
      <c r="R28" s="2"/>
      <c r="S28" s="2"/>
    </row>
    <row r="29" spans="1:19" ht="15" customHeight="1" thickBot="1" x14ac:dyDescent="0.25">
      <c r="A29" s="2"/>
      <c r="B29" s="36" t="s">
        <v>182</v>
      </c>
      <c r="C29" s="147">
        <v>6387</v>
      </c>
      <c r="D29" s="147">
        <v>19788</v>
      </c>
      <c r="E29" s="147">
        <v>17160</v>
      </c>
      <c r="F29" s="147">
        <v>1423</v>
      </c>
      <c r="G29" s="146">
        <f>'2. Cons Stat of Income'!C26</f>
        <v>3290</v>
      </c>
      <c r="H29" s="179"/>
      <c r="I29" s="208">
        <v>44760</v>
      </c>
      <c r="J29" s="2"/>
      <c r="K29" s="2"/>
      <c r="L29" s="2"/>
      <c r="M29" s="2"/>
      <c r="N29" s="2"/>
      <c r="O29" s="2"/>
      <c r="P29" s="2"/>
      <c r="Q29" s="2"/>
      <c r="R29" s="2"/>
      <c r="S29" s="2"/>
    </row>
    <row r="30" spans="1:19" ht="14.1" customHeight="1" x14ac:dyDescent="0.2">
      <c r="A30" s="2"/>
      <c r="B30" s="74"/>
      <c r="C30" s="50"/>
      <c r="D30" s="50"/>
      <c r="E30" s="50"/>
      <c r="F30" s="50"/>
      <c r="G30" s="49"/>
      <c r="H30" s="2"/>
      <c r="I30" s="93"/>
      <c r="J30" s="2"/>
      <c r="K30" s="2"/>
      <c r="L30" s="2"/>
      <c r="M30" s="2"/>
      <c r="N30" s="2"/>
      <c r="O30" s="2"/>
      <c r="P30" s="2"/>
      <c r="Q30" s="2"/>
      <c r="R30" s="2"/>
      <c r="S30" s="2"/>
    </row>
    <row r="31" spans="1:19" ht="14.1" customHeight="1" x14ac:dyDescent="0.2">
      <c r="A31" s="2"/>
      <c r="B31" s="274" t="s">
        <v>183</v>
      </c>
      <c r="C31" s="274"/>
      <c r="D31" s="274"/>
      <c r="E31" s="274"/>
      <c r="F31" s="274"/>
      <c r="G31" s="108"/>
      <c r="H31" s="57"/>
      <c r="I31" s="94"/>
      <c r="J31" s="2"/>
      <c r="K31" s="2"/>
      <c r="L31" s="2"/>
      <c r="M31" s="2"/>
      <c r="N31" s="2"/>
      <c r="O31" s="2"/>
      <c r="P31" s="2"/>
      <c r="Q31" s="2"/>
      <c r="R31" s="2"/>
      <c r="S31" s="2"/>
    </row>
    <row r="32" spans="1:19" ht="14.1" customHeight="1" x14ac:dyDescent="0.2">
      <c r="A32" s="2"/>
      <c r="B32" s="37" t="s">
        <v>151</v>
      </c>
      <c r="C32" s="95">
        <v>-0.03</v>
      </c>
      <c r="D32" s="96">
        <v>0.03</v>
      </c>
      <c r="E32" s="96">
        <v>0.02</v>
      </c>
      <c r="F32" s="95">
        <v>-0.04</v>
      </c>
      <c r="G32" s="97">
        <f>'2. Cons Stat of Income'!C40</f>
        <v>-7.0000000000000007E-2</v>
      </c>
      <c r="H32" s="57"/>
      <c r="I32" s="98">
        <v>-0.01</v>
      </c>
      <c r="J32" s="2"/>
      <c r="K32" s="2"/>
      <c r="L32" s="2"/>
      <c r="M32" s="2"/>
      <c r="N32" s="2"/>
      <c r="O32" s="2"/>
      <c r="P32" s="2"/>
      <c r="Q32" s="2"/>
      <c r="R32" s="2"/>
      <c r="S32" s="2"/>
    </row>
    <row r="33" spans="1:19" ht="16.7" customHeight="1" thickBot="1" x14ac:dyDescent="0.25">
      <c r="A33" s="2"/>
      <c r="B33" s="69" t="s">
        <v>175</v>
      </c>
      <c r="C33" s="99">
        <v>0.08</v>
      </c>
      <c r="D33" s="99">
        <v>0.04</v>
      </c>
      <c r="E33" s="99">
        <v>0.1</v>
      </c>
      <c r="F33" s="99">
        <v>0.09</v>
      </c>
      <c r="G33" s="100">
        <f>'1. Key figures table'!C15</f>
        <v>0</v>
      </c>
      <c r="H33" s="57"/>
      <c r="I33" s="101">
        <v>0.32</v>
      </c>
      <c r="J33" s="2"/>
      <c r="K33" s="2"/>
      <c r="L33" s="2"/>
      <c r="M33" s="2"/>
      <c r="N33" s="2"/>
      <c r="O33" s="2"/>
      <c r="P33" s="2"/>
      <c r="Q33" s="2"/>
      <c r="R33" s="2"/>
      <c r="S33" s="2"/>
    </row>
    <row r="34" spans="1:19" ht="14.1" customHeight="1" x14ac:dyDescent="0.2">
      <c r="A34" s="2"/>
      <c r="B34" s="39"/>
      <c r="C34" s="39"/>
      <c r="D34" s="39"/>
      <c r="E34" s="39"/>
      <c r="F34" s="39"/>
      <c r="G34" s="109"/>
      <c r="H34" s="2"/>
      <c r="I34" s="110"/>
      <c r="J34" s="2"/>
      <c r="K34" s="2"/>
      <c r="L34" s="2"/>
      <c r="M34" s="2"/>
      <c r="N34" s="2"/>
      <c r="O34" s="2"/>
      <c r="P34" s="2"/>
      <c r="Q34" s="2"/>
      <c r="R34" s="2"/>
      <c r="S34" s="2"/>
    </row>
    <row r="35" spans="1:19" ht="14.1" customHeight="1" x14ac:dyDescent="0.2">
      <c r="A35" s="2"/>
      <c r="B35" s="67" t="s">
        <v>22</v>
      </c>
      <c r="C35" s="178">
        <v>-6029</v>
      </c>
      <c r="D35" s="178">
        <v>7814</v>
      </c>
      <c r="E35" s="178">
        <v>4535</v>
      </c>
      <c r="F35" s="178">
        <v>-9184</v>
      </c>
      <c r="G35" s="177">
        <v>-15325</v>
      </c>
      <c r="H35" s="209"/>
      <c r="I35" s="210">
        <f>I27</f>
        <v>-2862</v>
      </c>
      <c r="J35" s="2"/>
      <c r="K35" s="2"/>
      <c r="L35" s="2"/>
      <c r="M35" s="2"/>
      <c r="N35" s="2"/>
      <c r="O35" s="2"/>
      <c r="P35" s="2"/>
      <c r="Q35" s="2"/>
      <c r="R35" s="2"/>
      <c r="S35" s="2"/>
    </row>
    <row r="36" spans="1:19" ht="14.1" customHeight="1" x14ac:dyDescent="0.2">
      <c r="A36" s="2"/>
      <c r="B36" s="102" t="s">
        <v>23</v>
      </c>
      <c r="C36" s="179">
        <v>21578</v>
      </c>
      <c r="D36" s="179">
        <v>-10325</v>
      </c>
      <c r="E36" s="179">
        <v>12931</v>
      </c>
      <c r="F36" s="179">
        <v>28700</v>
      </c>
      <c r="G36" s="155">
        <v>6578</v>
      </c>
      <c r="H36" s="179"/>
      <c r="I36" s="211">
        <v>52884</v>
      </c>
      <c r="J36" s="2"/>
      <c r="K36" s="2"/>
      <c r="L36" s="2"/>
      <c r="M36" s="2"/>
      <c r="N36" s="2"/>
      <c r="O36" s="2"/>
      <c r="P36" s="2"/>
      <c r="Q36" s="2"/>
      <c r="R36" s="2"/>
      <c r="S36" s="2"/>
    </row>
    <row r="37" spans="1:19" ht="14.1" customHeight="1" x14ac:dyDescent="0.2">
      <c r="A37" s="2"/>
      <c r="B37" s="102" t="s">
        <v>24</v>
      </c>
      <c r="C37" s="179">
        <v>11643</v>
      </c>
      <c r="D37" s="179">
        <v>11643</v>
      </c>
      <c r="E37" s="179">
        <v>11643</v>
      </c>
      <c r="F37" s="179">
        <v>11643</v>
      </c>
      <c r="G37" s="155">
        <v>11643</v>
      </c>
      <c r="H37" s="179"/>
      <c r="I37" s="211">
        <v>46571</v>
      </c>
      <c r="J37" s="2"/>
      <c r="K37" s="2"/>
      <c r="L37" s="2"/>
      <c r="M37" s="2"/>
      <c r="N37" s="2"/>
      <c r="O37" s="2"/>
      <c r="P37" s="2"/>
      <c r="Q37" s="2"/>
      <c r="R37" s="2"/>
      <c r="S37" s="2"/>
    </row>
    <row r="38" spans="1:19" ht="14.1" customHeight="1" x14ac:dyDescent="0.2">
      <c r="A38" s="2"/>
      <c r="B38" s="102" t="s">
        <v>25</v>
      </c>
      <c r="C38" s="179">
        <v>-7707</v>
      </c>
      <c r="D38" s="179">
        <v>-306</v>
      </c>
      <c r="E38" s="179">
        <v>-5701</v>
      </c>
      <c r="F38" s="179">
        <v>-9360</v>
      </c>
      <c r="G38" s="155">
        <v>-3826</v>
      </c>
      <c r="H38" s="179"/>
      <c r="I38" s="211">
        <v>-23074</v>
      </c>
      <c r="J38" s="2"/>
      <c r="K38" s="2"/>
      <c r="L38" s="2"/>
      <c r="M38" s="2"/>
      <c r="N38" s="2"/>
      <c r="O38" s="2"/>
      <c r="P38" s="2"/>
      <c r="Q38" s="2"/>
      <c r="R38" s="2"/>
      <c r="S38" s="2"/>
    </row>
    <row r="39" spans="1:19" ht="14.1" customHeight="1" x14ac:dyDescent="0.2">
      <c r="A39" s="2"/>
      <c r="B39" s="68" t="s">
        <v>152</v>
      </c>
      <c r="C39" s="212">
        <v>19485</v>
      </c>
      <c r="D39" s="212">
        <v>8826</v>
      </c>
      <c r="E39" s="212">
        <v>23408</v>
      </c>
      <c r="F39" s="212">
        <v>21799</v>
      </c>
      <c r="G39" s="213">
        <f>SUM(G35:G38)</f>
        <v>-930</v>
      </c>
      <c r="H39" s="209"/>
      <c r="I39" s="214">
        <v>73519</v>
      </c>
      <c r="J39" s="2"/>
      <c r="K39" s="2"/>
      <c r="L39" s="2"/>
      <c r="M39" s="2"/>
      <c r="N39" s="2"/>
      <c r="O39" s="2"/>
      <c r="P39" s="2"/>
      <c r="Q39" s="2"/>
      <c r="R39" s="2"/>
      <c r="S39" s="2"/>
    </row>
    <row r="40" spans="1:19" ht="14.1" customHeight="1" x14ac:dyDescent="0.2">
      <c r="A40" s="2"/>
      <c r="B40" s="22"/>
      <c r="C40" s="22"/>
      <c r="D40" s="22"/>
      <c r="E40" s="22"/>
      <c r="F40" s="22"/>
      <c r="G40" s="22"/>
      <c r="H40" s="2"/>
      <c r="I40" s="22"/>
      <c r="J40" s="2"/>
      <c r="K40" s="2"/>
      <c r="L40" s="2"/>
      <c r="M40" s="2"/>
      <c r="N40" s="2"/>
      <c r="O40" s="2"/>
      <c r="P40" s="2"/>
      <c r="Q40" s="2"/>
      <c r="R40" s="2"/>
      <c r="S40" s="2"/>
    </row>
    <row r="41" spans="1:19" ht="14.1" customHeight="1" x14ac:dyDescent="0.2">
      <c r="A41" s="2"/>
      <c r="B41" s="275" t="s">
        <v>176</v>
      </c>
      <c r="C41" s="275"/>
      <c r="D41" s="275"/>
      <c r="E41" s="275"/>
      <c r="F41" s="275"/>
      <c r="G41" s="275"/>
      <c r="H41" s="275"/>
      <c r="I41" s="275"/>
      <c r="J41" s="2"/>
      <c r="K41" s="2"/>
      <c r="L41" s="2"/>
      <c r="M41" s="2"/>
      <c r="N41" s="2"/>
      <c r="O41" s="2"/>
      <c r="P41" s="2"/>
      <c r="Q41" s="2"/>
      <c r="R41" s="2"/>
      <c r="S41" s="2"/>
    </row>
    <row r="42" spans="1:19" ht="14.1" customHeight="1" x14ac:dyDescent="0.2">
      <c r="A42" s="2"/>
      <c r="B42" s="275"/>
      <c r="C42" s="275"/>
      <c r="D42" s="275"/>
      <c r="E42" s="275"/>
      <c r="F42" s="275"/>
      <c r="G42" s="275"/>
      <c r="H42" s="275"/>
      <c r="I42" s="275"/>
      <c r="J42" s="2"/>
      <c r="K42" s="2"/>
      <c r="L42" s="2"/>
      <c r="M42" s="2"/>
      <c r="N42" s="2"/>
      <c r="O42" s="2"/>
      <c r="P42" s="2"/>
      <c r="Q42" s="2"/>
      <c r="R42" s="2"/>
      <c r="S42" s="2"/>
    </row>
    <row r="43" spans="1:19" ht="14.1" customHeight="1" x14ac:dyDescent="0.2">
      <c r="A43" s="2"/>
      <c r="B43" s="2"/>
      <c r="C43" s="2"/>
      <c r="D43" s="2"/>
      <c r="E43" s="2"/>
      <c r="F43" s="2"/>
      <c r="G43" s="2"/>
      <c r="H43" s="2"/>
      <c r="I43" s="2"/>
      <c r="J43" s="2"/>
      <c r="K43" s="2"/>
      <c r="L43" s="2"/>
      <c r="M43" s="2"/>
      <c r="N43" s="2"/>
      <c r="O43" s="2"/>
      <c r="P43" s="2"/>
      <c r="Q43" s="2"/>
      <c r="R43" s="2"/>
      <c r="S43" s="2"/>
    </row>
    <row r="44" spans="1:19" ht="14.1" customHeight="1" x14ac:dyDescent="0.2">
      <c r="A44" s="2"/>
      <c r="B44" s="2"/>
      <c r="C44" s="2"/>
      <c r="D44" s="2"/>
      <c r="E44" s="2"/>
      <c r="F44" s="2"/>
      <c r="G44" s="2"/>
      <c r="H44" s="2"/>
      <c r="I44" s="2"/>
      <c r="J44" s="2"/>
      <c r="K44" s="2"/>
      <c r="L44" s="2"/>
      <c r="M44" s="2"/>
      <c r="N44" s="2"/>
      <c r="O44" s="2"/>
      <c r="P44" s="2"/>
      <c r="Q44" s="2"/>
      <c r="R44" s="2"/>
      <c r="S44" s="2"/>
    </row>
    <row r="45" spans="1:19" ht="14.1" customHeight="1" x14ac:dyDescent="0.2">
      <c r="A45" s="2"/>
      <c r="B45" s="2"/>
      <c r="C45" s="2"/>
      <c r="D45" s="2"/>
      <c r="E45" s="2"/>
      <c r="F45" s="2"/>
      <c r="G45" s="2"/>
      <c r="H45" s="2"/>
      <c r="I45" s="2"/>
      <c r="J45" s="2"/>
      <c r="K45" s="2"/>
      <c r="L45" s="2"/>
      <c r="M45" s="2"/>
      <c r="N45" s="2"/>
      <c r="O45" s="2"/>
      <c r="P45" s="2"/>
      <c r="Q45" s="2"/>
      <c r="R45" s="2"/>
      <c r="S45" s="2"/>
    </row>
    <row r="46" spans="1:19" ht="14.1" customHeight="1" x14ac:dyDescent="0.2">
      <c r="A46" s="2"/>
      <c r="B46" s="2"/>
      <c r="C46" s="2"/>
      <c r="D46" s="2"/>
      <c r="E46" s="2"/>
      <c r="F46" s="2"/>
      <c r="G46" s="2"/>
      <c r="H46" s="2"/>
      <c r="I46" s="2"/>
      <c r="J46" s="2"/>
      <c r="K46" s="2"/>
      <c r="L46" s="2"/>
      <c r="M46" s="2"/>
      <c r="N46" s="2"/>
      <c r="O46" s="2"/>
      <c r="P46" s="2"/>
      <c r="Q46" s="2"/>
      <c r="R46" s="2"/>
      <c r="S46" s="2"/>
    </row>
    <row r="47" spans="1:19" ht="14.1" customHeight="1" x14ac:dyDescent="0.2">
      <c r="A47" s="2"/>
      <c r="B47" s="2"/>
      <c r="C47" s="2"/>
      <c r="D47" s="2"/>
      <c r="E47" s="2"/>
      <c r="F47" s="2"/>
      <c r="G47" s="2"/>
      <c r="H47" s="2"/>
      <c r="I47" s="2"/>
      <c r="J47" s="2"/>
      <c r="K47" s="2"/>
      <c r="L47" s="2"/>
      <c r="M47" s="2"/>
      <c r="N47" s="2"/>
      <c r="O47" s="2"/>
      <c r="P47" s="2"/>
      <c r="Q47" s="2"/>
      <c r="R47" s="2"/>
      <c r="S47" s="2"/>
    </row>
    <row r="48" spans="1:19" ht="14.1" customHeight="1" x14ac:dyDescent="0.2">
      <c r="A48" s="2"/>
      <c r="B48" s="2"/>
      <c r="C48" s="2"/>
      <c r="D48" s="2"/>
      <c r="E48" s="2"/>
      <c r="F48" s="2"/>
      <c r="G48" s="2"/>
      <c r="H48" s="2"/>
      <c r="I48" s="2"/>
      <c r="J48" s="2"/>
      <c r="K48" s="2"/>
      <c r="L48" s="2"/>
      <c r="M48" s="2"/>
      <c r="N48" s="2"/>
      <c r="O48" s="2"/>
      <c r="P48" s="2"/>
      <c r="Q48" s="2"/>
      <c r="R48" s="2"/>
      <c r="S48" s="2"/>
    </row>
    <row r="49" spans="1:19" ht="14.1" customHeight="1" x14ac:dyDescent="0.2">
      <c r="A49" s="2"/>
      <c r="B49" s="2"/>
      <c r="C49" s="2"/>
      <c r="D49" s="2"/>
      <c r="E49" s="2"/>
      <c r="F49" s="2"/>
      <c r="G49" s="2"/>
      <c r="H49" s="2"/>
      <c r="I49" s="2"/>
      <c r="J49" s="2"/>
      <c r="K49" s="2"/>
      <c r="L49" s="2"/>
      <c r="M49" s="2"/>
      <c r="N49" s="2"/>
      <c r="O49" s="2"/>
      <c r="P49" s="2"/>
      <c r="Q49" s="2"/>
      <c r="R49" s="2"/>
      <c r="S49" s="2"/>
    </row>
    <row r="50" spans="1:19" ht="14.1" customHeight="1" x14ac:dyDescent="0.2">
      <c r="A50" s="2"/>
      <c r="B50" s="2"/>
      <c r="C50" s="2"/>
      <c r="D50" s="2"/>
      <c r="E50" s="2"/>
      <c r="F50" s="2"/>
      <c r="G50" s="2"/>
      <c r="H50" s="2"/>
      <c r="I50" s="2"/>
      <c r="J50" s="2"/>
      <c r="K50" s="2"/>
      <c r="L50" s="2"/>
      <c r="M50" s="2"/>
      <c r="N50" s="2"/>
      <c r="O50" s="2"/>
      <c r="P50" s="2"/>
      <c r="Q50" s="2"/>
      <c r="R50" s="2"/>
      <c r="S50" s="2"/>
    </row>
    <row r="51" spans="1:19" ht="14.1" customHeight="1" x14ac:dyDescent="0.2">
      <c r="A51" s="2"/>
      <c r="B51" s="2"/>
      <c r="C51" s="2"/>
      <c r="D51" s="2"/>
      <c r="E51" s="2"/>
      <c r="F51" s="2"/>
      <c r="G51" s="2"/>
      <c r="H51" s="2"/>
      <c r="I51" s="2"/>
      <c r="J51" s="2"/>
      <c r="K51" s="2"/>
      <c r="L51" s="2"/>
      <c r="M51" s="2"/>
      <c r="N51" s="2"/>
      <c r="O51" s="2"/>
      <c r="P51" s="2"/>
      <c r="Q51" s="2"/>
      <c r="R51" s="2"/>
      <c r="S51" s="2"/>
    </row>
    <row r="52" spans="1:19" ht="14.1" customHeight="1" x14ac:dyDescent="0.2">
      <c r="A52" s="2"/>
      <c r="B52" s="2"/>
      <c r="C52" s="2"/>
      <c r="D52" s="2"/>
      <c r="E52" s="2"/>
      <c r="F52" s="2"/>
      <c r="G52" s="2"/>
      <c r="H52" s="2"/>
      <c r="I52" s="2"/>
      <c r="J52" s="2"/>
      <c r="K52" s="2"/>
      <c r="L52" s="2"/>
      <c r="M52" s="2"/>
      <c r="N52" s="2"/>
      <c r="O52" s="2"/>
      <c r="P52" s="2"/>
      <c r="Q52" s="2"/>
      <c r="R52" s="2"/>
      <c r="S52" s="2"/>
    </row>
    <row r="53" spans="1:19" ht="14.1" customHeight="1" x14ac:dyDescent="0.2">
      <c r="A53" s="2"/>
      <c r="B53" s="2"/>
      <c r="C53" s="2"/>
      <c r="D53" s="2"/>
      <c r="E53" s="2"/>
      <c r="F53" s="2"/>
      <c r="G53" s="2"/>
      <c r="H53" s="2"/>
      <c r="I53" s="2"/>
      <c r="J53" s="2"/>
      <c r="K53" s="2"/>
      <c r="L53" s="2"/>
      <c r="M53" s="2"/>
      <c r="N53" s="2"/>
      <c r="O53" s="2"/>
      <c r="P53" s="2"/>
      <c r="Q53" s="2"/>
      <c r="R53" s="2"/>
      <c r="S53" s="2"/>
    </row>
    <row r="54" spans="1:19" ht="14.1" customHeight="1" x14ac:dyDescent="0.2">
      <c r="A54" s="2"/>
      <c r="B54" s="2"/>
      <c r="C54" s="2"/>
      <c r="D54" s="2"/>
      <c r="E54" s="2"/>
      <c r="F54" s="2"/>
      <c r="G54" s="2"/>
      <c r="H54" s="2"/>
      <c r="I54" s="2"/>
      <c r="J54" s="2"/>
      <c r="K54" s="2"/>
      <c r="L54" s="2"/>
      <c r="M54" s="2"/>
      <c r="N54" s="2"/>
      <c r="O54" s="2"/>
      <c r="P54" s="2"/>
      <c r="Q54" s="2"/>
      <c r="R54" s="2"/>
      <c r="S54" s="2"/>
    </row>
    <row r="55" spans="1:19" ht="14.1" customHeight="1" x14ac:dyDescent="0.2">
      <c r="A55" s="2"/>
      <c r="B55" s="2"/>
      <c r="C55" s="2"/>
      <c r="D55" s="2"/>
      <c r="E55" s="2"/>
      <c r="F55" s="2"/>
      <c r="G55" s="2"/>
      <c r="H55" s="2"/>
      <c r="I55" s="2"/>
      <c r="J55" s="2"/>
      <c r="K55" s="2"/>
      <c r="L55" s="2"/>
      <c r="M55" s="2"/>
      <c r="N55" s="2"/>
      <c r="O55" s="2"/>
      <c r="P55" s="2"/>
      <c r="Q55" s="2"/>
      <c r="R55" s="2"/>
      <c r="S55" s="2"/>
    </row>
    <row r="56" spans="1:19" ht="14.1" customHeight="1" x14ac:dyDescent="0.2">
      <c r="A56" s="2"/>
      <c r="B56" s="2"/>
      <c r="C56" s="2"/>
      <c r="D56" s="2"/>
      <c r="E56" s="2"/>
      <c r="F56" s="2"/>
      <c r="G56" s="2"/>
      <c r="H56" s="2"/>
      <c r="I56" s="2"/>
      <c r="J56" s="2"/>
      <c r="K56" s="2"/>
      <c r="L56" s="2"/>
      <c r="M56" s="2"/>
      <c r="N56" s="2"/>
      <c r="O56" s="2"/>
      <c r="P56" s="2"/>
      <c r="Q56" s="2"/>
      <c r="R56" s="2"/>
      <c r="S56" s="2"/>
    </row>
    <row r="57" spans="1:19" ht="14.1" customHeight="1" x14ac:dyDescent="0.2">
      <c r="A57" s="2"/>
      <c r="B57" s="2"/>
      <c r="C57" s="2"/>
      <c r="D57" s="2"/>
      <c r="E57" s="2"/>
      <c r="F57" s="2"/>
      <c r="G57" s="2"/>
      <c r="H57" s="2"/>
      <c r="I57" s="2"/>
      <c r="J57" s="2"/>
      <c r="K57" s="2"/>
      <c r="L57" s="2"/>
      <c r="M57" s="2"/>
      <c r="N57" s="2"/>
      <c r="O57" s="2"/>
      <c r="P57" s="2"/>
      <c r="Q57" s="2"/>
      <c r="R57" s="2"/>
      <c r="S57" s="2"/>
    </row>
    <row r="58" spans="1:19" ht="14.1" customHeight="1" x14ac:dyDescent="0.2">
      <c r="A58" s="2"/>
      <c r="B58" s="2"/>
      <c r="C58" s="2"/>
      <c r="D58" s="2"/>
      <c r="E58" s="2"/>
      <c r="F58" s="2"/>
      <c r="G58" s="2"/>
      <c r="H58" s="2"/>
      <c r="I58" s="2"/>
      <c r="J58" s="2"/>
      <c r="K58" s="2"/>
      <c r="L58" s="2"/>
      <c r="M58" s="2"/>
      <c r="N58" s="2"/>
      <c r="O58" s="2"/>
      <c r="P58" s="2"/>
      <c r="Q58" s="2"/>
      <c r="R58" s="2"/>
      <c r="S58" s="2"/>
    </row>
    <row r="59" spans="1:19" ht="14.1" customHeight="1" x14ac:dyDescent="0.2">
      <c r="A59" s="2"/>
      <c r="B59" s="2"/>
      <c r="C59" s="2"/>
      <c r="D59" s="2"/>
      <c r="E59" s="2"/>
      <c r="F59" s="2"/>
      <c r="G59" s="2"/>
      <c r="H59" s="2"/>
      <c r="I59" s="2"/>
      <c r="J59" s="2"/>
      <c r="K59" s="2"/>
      <c r="L59" s="2"/>
      <c r="M59" s="2"/>
      <c r="N59" s="2"/>
      <c r="O59" s="2"/>
      <c r="P59" s="2"/>
      <c r="Q59" s="2"/>
      <c r="R59" s="2"/>
      <c r="S59" s="2"/>
    </row>
    <row r="60" spans="1:19" ht="14.1" customHeight="1" x14ac:dyDescent="0.2">
      <c r="A60" s="2"/>
      <c r="B60" s="2"/>
      <c r="C60" s="2"/>
      <c r="D60" s="2"/>
      <c r="E60" s="2"/>
      <c r="F60" s="2"/>
      <c r="G60" s="2"/>
      <c r="H60" s="2"/>
      <c r="I60" s="2"/>
      <c r="J60" s="2"/>
      <c r="K60" s="2"/>
      <c r="L60" s="2"/>
      <c r="M60" s="2"/>
      <c r="N60" s="2"/>
      <c r="O60" s="2"/>
      <c r="P60" s="2"/>
      <c r="Q60" s="2"/>
      <c r="R60" s="2"/>
      <c r="S60" s="2"/>
    </row>
    <row r="61" spans="1:19" ht="14.1" customHeight="1" x14ac:dyDescent="0.2">
      <c r="A61" s="2"/>
      <c r="B61" s="2"/>
      <c r="C61" s="2"/>
      <c r="D61" s="2"/>
      <c r="E61" s="2"/>
      <c r="F61" s="2"/>
      <c r="G61" s="2"/>
      <c r="H61" s="2"/>
      <c r="I61" s="2"/>
      <c r="J61" s="2"/>
      <c r="K61" s="2"/>
      <c r="L61" s="2"/>
      <c r="M61" s="2"/>
      <c r="N61" s="2"/>
      <c r="O61" s="2"/>
      <c r="P61" s="2"/>
      <c r="Q61" s="2"/>
      <c r="R61" s="2"/>
      <c r="S61" s="2"/>
    </row>
    <row r="62" spans="1:19" ht="14.1" customHeight="1" x14ac:dyDescent="0.2">
      <c r="A62" s="2"/>
      <c r="B62" s="2"/>
      <c r="C62" s="2"/>
      <c r="D62" s="2"/>
      <c r="E62" s="2"/>
      <c r="F62" s="2"/>
      <c r="G62" s="2"/>
      <c r="H62" s="2"/>
      <c r="I62" s="2"/>
      <c r="J62" s="2"/>
      <c r="K62" s="2"/>
      <c r="L62" s="2"/>
      <c r="M62" s="2"/>
      <c r="N62" s="2"/>
      <c r="O62" s="2"/>
      <c r="P62" s="2"/>
      <c r="Q62" s="2"/>
      <c r="R62" s="2"/>
      <c r="S62" s="2"/>
    </row>
    <row r="63" spans="1:19" ht="14.1" customHeight="1" x14ac:dyDescent="0.2">
      <c r="A63" s="2"/>
      <c r="B63" s="2"/>
      <c r="C63" s="2"/>
      <c r="D63" s="2"/>
      <c r="E63" s="2"/>
      <c r="F63" s="2"/>
      <c r="G63" s="2"/>
      <c r="H63" s="2"/>
      <c r="I63" s="2"/>
      <c r="J63" s="2"/>
      <c r="K63" s="2"/>
      <c r="L63" s="2"/>
      <c r="M63" s="2"/>
      <c r="N63" s="2"/>
      <c r="O63" s="2"/>
      <c r="P63" s="2"/>
      <c r="Q63" s="2"/>
      <c r="R63" s="2"/>
      <c r="S63" s="2"/>
    </row>
    <row r="64" spans="1:19" ht="14.1" customHeight="1" x14ac:dyDescent="0.2">
      <c r="A64" s="2"/>
      <c r="B64" s="2"/>
      <c r="C64" s="2"/>
      <c r="D64" s="2"/>
      <c r="E64" s="2"/>
      <c r="F64" s="2"/>
      <c r="G64" s="2"/>
      <c r="H64" s="2"/>
      <c r="I64" s="2"/>
      <c r="J64" s="2"/>
      <c r="K64" s="2"/>
      <c r="L64" s="2"/>
      <c r="M64" s="2"/>
      <c r="N64" s="2"/>
      <c r="O64" s="2"/>
      <c r="P64" s="2"/>
      <c r="Q64" s="2"/>
      <c r="R64" s="2"/>
      <c r="S64" s="2"/>
    </row>
    <row r="65" spans="1:19" ht="14.1" customHeight="1" x14ac:dyDescent="0.2">
      <c r="A65" s="2"/>
      <c r="B65" s="2"/>
      <c r="C65" s="2"/>
      <c r="D65" s="2"/>
      <c r="E65" s="2"/>
      <c r="F65" s="2"/>
      <c r="G65" s="2"/>
      <c r="H65" s="2"/>
      <c r="I65" s="2"/>
      <c r="J65" s="2"/>
      <c r="K65" s="2"/>
      <c r="L65" s="2"/>
      <c r="M65" s="2"/>
      <c r="N65" s="2"/>
      <c r="O65" s="2"/>
      <c r="P65" s="2"/>
      <c r="Q65" s="2"/>
      <c r="R65" s="2"/>
      <c r="S65" s="2"/>
    </row>
    <row r="66" spans="1:19" ht="14.1" customHeight="1" x14ac:dyDescent="0.2">
      <c r="A66" s="2"/>
      <c r="B66" s="2"/>
      <c r="C66" s="2"/>
      <c r="D66" s="2"/>
      <c r="E66" s="2"/>
      <c r="F66" s="2"/>
      <c r="G66" s="2"/>
      <c r="H66" s="2"/>
      <c r="I66" s="2"/>
      <c r="J66" s="2"/>
      <c r="K66" s="2"/>
      <c r="L66" s="2"/>
      <c r="M66" s="2"/>
      <c r="N66" s="2"/>
      <c r="O66" s="2"/>
      <c r="P66" s="2"/>
      <c r="Q66" s="2"/>
      <c r="R66" s="2"/>
      <c r="S66" s="2"/>
    </row>
  </sheetData>
  <mergeCells count="3">
    <mergeCell ref="B31:F31"/>
    <mergeCell ref="B2:F2"/>
    <mergeCell ref="B41:I42"/>
  </mergeCells>
  <pageMargins left="0.75" right="0.75" top="1" bottom="1" header="0.5" footer="0.5"/>
  <pageSetup scale="74" orientation="portrait" r:id="rId1"/>
  <colBreaks count="1" manualBreakCount="1">
    <brk id="9"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68"/>
  <sheetViews>
    <sheetView showGridLines="0" showRuler="0" zoomScale="85" zoomScaleNormal="85" zoomScaleSheetLayoutView="100" workbookViewId="0"/>
  </sheetViews>
  <sheetFormatPr defaultColWidth="13.7109375" defaultRowHeight="12.75" x14ac:dyDescent="0.2"/>
  <cols>
    <col min="1" max="1" width="9.28515625" customWidth="1"/>
    <col min="2" max="2" width="51.7109375" customWidth="1"/>
    <col min="3" max="9" width="12" customWidth="1"/>
    <col min="10" max="10" width="9.28515625" customWidth="1"/>
    <col min="11" max="11" width="31" bestFit="1" customWidth="1"/>
    <col min="12" max="14" width="9.28515625" customWidth="1"/>
    <col min="15" max="15" width="38.85546875" bestFit="1" customWidth="1"/>
    <col min="16" max="16" width="8.42578125" bestFit="1" customWidth="1"/>
  </cols>
  <sheetData>
    <row r="1" spans="1:14" ht="14.1" customHeight="1" x14ac:dyDescent="0.2">
      <c r="A1" s="2"/>
      <c r="B1" s="2"/>
      <c r="C1" s="2"/>
      <c r="D1" s="2"/>
      <c r="E1" s="2"/>
      <c r="F1" s="2"/>
      <c r="G1" s="2"/>
      <c r="H1" s="2"/>
      <c r="I1" s="2"/>
      <c r="J1" s="2"/>
      <c r="K1" s="2"/>
      <c r="L1" s="2"/>
      <c r="M1" s="2"/>
      <c r="N1" s="2"/>
    </row>
    <row r="2" spans="1:14" ht="22.5" customHeight="1" x14ac:dyDescent="0.3">
      <c r="A2" s="2"/>
      <c r="B2" s="271" t="s">
        <v>76</v>
      </c>
      <c r="C2" s="271"/>
      <c r="D2" s="2"/>
      <c r="E2" s="2"/>
      <c r="F2" s="2"/>
      <c r="G2" s="2"/>
      <c r="H2" s="2"/>
      <c r="I2" s="2"/>
      <c r="J2" s="2"/>
      <c r="K2" s="2"/>
      <c r="L2" s="2"/>
      <c r="M2" s="2"/>
      <c r="N2" s="2"/>
    </row>
    <row r="3" spans="1:14" ht="14.1" customHeight="1" x14ac:dyDescent="0.2">
      <c r="A3" s="2"/>
      <c r="B3" s="7" t="s">
        <v>147</v>
      </c>
      <c r="C3" s="2"/>
      <c r="D3" s="2"/>
      <c r="E3" s="2"/>
      <c r="F3" s="2"/>
      <c r="G3" s="2"/>
      <c r="H3" s="2"/>
      <c r="I3" s="2"/>
      <c r="J3" s="2"/>
      <c r="K3" s="2"/>
      <c r="L3" s="2"/>
      <c r="M3" s="2"/>
      <c r="N3" s="2"/>
    </row>
    <row r="4" spans="1:14" ht="15" customHeight="1" thickBot="1" x14ac:dyDescent="0.25">
      <c r="A4" s="2"/>
      <c r="B4" s="8"/>
      <c r="C4" s="45"/>
      <c r="D4" s="45"/>
      <c r="E4" s="45"/>
      <c r="F4" s="45"/>
      <c r="G4" s="45"/>
      <c r="H4" s="45"/>
      <c r="I4" s="2"/>
      <c r="J4" s="2"/>
      <c r="K4" s="2"/>
      <c r="L4" s="2"/>
      <c r="M4" s="2"/>
      <c r="N4" s="2"/>
    </row>
    <row r="5" spans="1:14" ht="31.7" customHeight="1" thickBot="1" x14ac:dyDescent="0.25">
      <c r="A5" s="70"/>
      <c r="B5" s="9" t="s">
        <v>54</v>
      </c>
      <c r="C5" s="111">
        <v>43100</v>
      </c>
      <c r="D5" s="11" t="s">
        <v>153</v>
      </c>
      <c r="E5" s="11" t="s">
        <v>154</v>
      </c>
      <c r="F5" s="111">
        <v>43373</v>
      </c>
      <c r="G5" s="111">
        <v>43465</v>
      </c>
      <c r="H5" s="112">
        <v>43555</v>
      </c>
      <c r="I5" s="70"/>
      <c r="J5" s="70"/>
      <c r="K5" s="70"/>
      <c r="L5" s="70"/>
      <c r="M5" s="70"/>
      <c r="N5" s="70"/>
    </row>
    <row r="6" spans="1:14" ht="14.1" customHeight="1" x14ac:dyDescent="0.2">
      <c r="A6" s="2"/>
      <c r="B6" s="63" t="s">
        <v>188</v>
      </c>
      <c r="C6" s="65"/>
      <c r="D6" s="65"/>
      <c r="E6" s="65"/>
      <c r="F6" s="65"/>
      <c r="G6" s="65"/>
      <c r="H6" s="64"/>
      <c r="I6" s="70"/>
      <c r="J6" s="2"/>
      <c r="K6" s="2"/>
      <c r="L6" s="2"/>
      <c r="M6" s="2"/>
      <c r="N6" s="2"/>
    </row>
    <row r="7" spans="1:14" ht="14.1" customHeight="1" x14ac:dyDescent="0.2">
      <c r="A7" s="2"/>
      <c r="B7" s="30" t="s">
        <v>77</v>
      </c>
      <c r="C7" s="215">
        <v>256319</v>
      </c>
      <c r="D7" s="215">
        <v>256115</v>
      </c>
      <c r="E7" s="215">
        <v>255451</v>
      </c>
      <c r="F7" s="215">
        <v>255858</v>
      </c>
      <c r="G7" s="215">
        <f>'3. Cons Balance Sheet'!F6</f>
        <v>192294</v>
      </c>
      <c r="H7" s="216">
        <f>'3. Cons Balance Sheet'!E6</f>
        <v>192294</v>
      </c>
      <c r="I7" s="70"/>
      <c r="J7" s="2"/>
      <c r="K7" s="2"/>
      <c r="L7" s="2"/>
      <c r="M7" s="2"/>
      <c r="N7" s="2"/>
    </row>
    <row r="8" spans="1:14" ht="14.1" customHeight="1" x14ac:dyDescent="0.2">
      <c r="A8" s="2"/>
      <c r="B8" s="30" t="s">
        <v>155</v>
      </c>
      <c r="C8" s="215">
        <v>718397</v>
      </c>
      <c r="D8" s="215">
        <v>705387</v>
      </c>
      <c r="E8" s="215">
        <v>693202</v>
      </c>
      <c r="F8" s="215">
        <v>684229</v>
      </c>
      <c r="G8" s="215">
        <f>'3. Cons Balance Sheet'!F7</f>
        <v>634728</v>
      </c>
      <c r="H8" s="216">
        <f>'3. Cons Balance Sheet'!E7</f>
        <v>613978</v>
      </c>
      <c r="I8" s="70"/>
      <c r="J8" s="2"/>
      <c r="K8" s="2"/>
      <c r="L8" s="2"/>
      <c r="M8" s="2"/>
      <c r="N8" s="2"/>
    </row>
    <row r="9" spans="1:14" ht="14.1" customHeight="1" x14ac:dyDescent="0.2">
      <c r="A9" s="2"/>
      <c r="B9" s="30" t="s">
        <v>156</v>
      </c>
      <c r="C9" s="215">
        <v>14638</v>
      </c>
      <c r="D9" s="215">
        <v>18198</v>
      </c>
      <c r="E9" s="215">
        <v>20428</v>
      </c>
      <c r="F9" s="215">
        <v>20896</v>
      </c>
      <c r="G9" s="215">
        <f>'3. Cons Balance Sheet'!F10+'3. Cons Balance Sheet'!F18</f>
        <v>24497</v>
      </c>
      <c r="H9" s="216">
        <f>'3. Cons Balance Sheet'!E10+'3. Cons Balance Sheet'!E18</f>
        <v>27715</v>
      </c>
      <c r="I9" s="70"/>
      <c r="J9" s="2"/>
      <c r="K9" s="260"/>
      <c r="L9" s="260"/>
      <c r="M9" s="260"/>
      <c r="N9" s="260"/>
    </row>
    <row r="10" spans="1:14" ht="14.1" customHeight="1" x14ac:dyDescent="0.2">
      <c r="A10" s="2"/>
      <c r="B10" s="30" t="s">
        <v>157</v>
      </c>
      <c r="C10" s="215">
        <v>90986</v>
      </c>
      <c r="D10" s="215">
        <v>81944</v>
      </c>
      <c r="E10" s="215">
        <v>87065</v>
      </c>
      <c r="F10" s="215">
        <v>86175</v>
      </c>
      <c r="G10" s="215">
        <f>SUM('3. Cons Balance Sheet'!F8:F9,'3. Cons Balance Sheet'!F11:F12)</f>
        <v>70968</v>
      </c>
      <c r="H10" s="216">
        <f>SUM('3. Cons Balance Sheet'!E8:E9,'3. Cons Balance Sheet'!E11:E12)</f>
        <v>75281</v>
      </c>
      <c r="I10" s="70"/>
      <c r="J10" s="2"/>
      <c r="K10" s="260"/>
      <c r="L10" s="260"/>
      <c r="M10" s="260"/>
      <c r="N10" s="260"/>
    </row>
    <row r="11" spans="1:14" ht="14.1" customHeight="1" x14ac:dyDescent="0.2">
      <c r="A11" s="2"/>
      <c r="B11" s="30" t="s">
        <v>85</v>
      </c>
      <c r="C11" s="215">
        <v>31609</v>
      </c>
      <c r="D11" s="215">
        <v>33576</v>
      </c>
      <c r="E11" s="215">
        <v>33742</v>
      </c>
      <c r="F11" s="215">
        <v>35717</v>
      </c>
      <c r="G11" s="215">
        <f>'3. Cons Balance Sheet'!F15</f>
        <v>26400</v>
      </c>
      <c r="H11" s="216">
        <f>'3. Cons Balance Sheet'!E15</f>
        <v>25571</v>
      </c>
      <c r="I11" s="70"/>
      <c r="J11" s="2"/>
      <c r="K11" s="260"/>
      <c r="L11" s="260"/>
      <c r="M11" s="260"/>
      <c r="N11" s="260"/>
    </row>
    <row r="12" spans="1:14" ht="14.1" customHeight="1" x14ac:dyDescent="0.2">
      <c r="A12" s="2"/>
      <c r="B12" s="30" t="s">
        <v>86</v>
      </c>
      <c r="C12" s="215">
        <v>114254</v>
      </c>
      <c r="D12" s="215">
        <v>113910</v>
      </c>
      <c r="E12" s="215">
        <v>118939</v>
      </c>
      <c r="F12" s="215">
        <v>128868</v>
      </c>
      <c r="G12" s="215">
        <f>'3. Cons Balance Sheet'!F16</f>
        <v>92530</v>
      </c>
      <c r="H12" s="216">
        <f>'3. Cons Balance Sheet'!E16</f>
        <v>99631</v>
      </c>
      <c r="I12" s="70"/>
      <c r="J12" s="2"/>
      <c r="K12" s="260"/>
      <c r="L12" s="260"/>
      <c r="M12" s="260"/>
      <c r="N12" s="260"/>
    </row>
    <row r="13" spans="1:14" ht="14.1" customHeight="1" x14ac:dyDescent="0.2">
      <c r="A13" s="2"/>
      <c r="B13" s="30" t="s">
        <v>87</v>
      </c>
      <c r="C13" s="215">
        <v>25150</v>
      </c>
      <c r="D13" s="215">
        <v>18024</v>
      </c>
      <c r="E13" s="215">
        <v>30580</v>
      </c>
      <c r="F13" s="215">
        <v>26375</v>
      </c>
      <c r="G13" s="215">
        <f>'3. Cons Balance Sheet'!F17</f>
        <v>22512</v>
      </c>
      <c r="H13" s="216">
        <f>'3. Cons Balance Sheet'!E17</f>
        <v>26169</v>
      </c>
      <c r="I13" s="70"/>
      <c r="J13" s="2"/>
      <c r="K13" s="260"/>
      <c r="L13" s="260"/>
      <c r="M13" s="260"/>
      <c r="N13" s="260"/>
    </row>
    <row r="14" spans="1:14" ht="14.1" customHeight="1" x14ac:dyDescent="0.2">
      <c r="A14" s="2"/>
      <c r="B14" s="30" t="s">
        <v>88</v>
      </c>
      <c r="C14" s="215">
        <v>26396</v>
      </c>
      <c r="D14" s="215">
        <v>29927</v>
      </c>
      <c r="E14" s="215">
        <v>27163</v>
      </c>
      <c r="F14" s="215">
        <v>34088</v>
      </c>
      <c r="G14" s="215">
        <f>SUM('3. Cons Balance Sheet'!F19:F19)</f>
        <v>54998</v>
      </c>
      <c r="H14" s="216">
        <f>SUM('3. Cons Balance Sheet'!E19:E19)</f>
        <v>45522</v>
      </c>
      <c r="I14" s="70"/>
      <c r="J14" s="2"/>
      <c r="K14" s="260"/>
      <c r="L14" s="260"/>
      <c r="M14" s="260"/>
      <c r="N14" s="260"/>
    </row>
    <row r="15" spans="1:14" ht="14.1" customHeight="1" x14ac:dyDescent="0.2">
      <c r="A15" s="2"/>
      <c r="B15" s="30" t="s">
        <v>89</v>
      </c>
      <c r="C15" s="215">
        <v>120850</v>
      </c>
      <c r="D15" s="215">
        <v>128537</v>
      </c>
      <c r="E15" s="215">
        <v>155292</v>
      </c>
      <c r="F15" s="215">
        <v>178522</v>
      </c>
      <c r="G15" s="215">
        <f>'3. Cons Balance Sheet'!F20</f>
        <v>247675</v>
      </c>
      <c r="H15" s="216">
        <f>'3. Cons Balance Sheet'!E20</f>
        <v>206593</v>
      </c>
      <c r="I15" s="70"/>
      <c r="J15" s="2"/>
      <c r="K15" s="260"/>
      <c r="L15" s="260"/>
      <c r="M15" s="260"/>
      <c r="N15" s="260"/>
    </row>
    <row r="16" spans="1:14" ht="15" customHeight="1" x14ac:dyDescent="0.2">
      <c r="A16" s="2"/>
      <c r="B16" s="29" t="s">
        <v>90</v>
      </c>
      <c r="C16" s="217"/>
      <c r="D16" s="217"/>
      <c r="E16" s="217"/>
      <c r="F16" s="217"/>
      <c r="G16" s="217">
        <f>'3. Cons Balance Sheet'!F22</f>
        <v>128323</v>
      </c>
      <c r="H16" s="218">
        <f>'3. Cons Balance Sheet'!E22</f>
        <v>155325</v>
      </c>
      <c r="I16" s="70"/>
      <c r="J16" s="2"/>
      <c r="K16" s="260"/>
      <c r="L16" s="260"/>
      <c r="M16" s="260"/>
      <c r="N16" s="260"/>
    </row>
    <row r="17" spans="1:14" ht="15" customHeight="1" thickBot="1" x14ac:dyDescent="0.25">
      <c r="A17" s="2"/>
      <c r="B17" s="36" t="s">
        <v>92</v>
      </c>
      <c r="C17" s="219">
        <v>1398599</v>
      </c>
      <c r="D17" s="219">
        <f>SUM(D7:D15)</f>
        <v>1385618</v>
      </c>
      <c r="E17" s="219">
        <v>1421862</v>
      </c>
      <c r="F17" s="219">
        <v>1450728</v>
      </c>
      <c r="G17" s="219">
        <f>'3. Cons Balance Sheet'!F25</f>
        <v>1494925</v>
      </c>
      <c r="H17" s="220">
        <f>'3. Cons Balance Sheet'!E25</f>
        <v>1468079</v>
      </c>
      <c r="I17" s="70"/>
      <c r="J17" s="2"/>
      <c r="K17" s="260"/>
      <c r="L17" s="260"/>
      <c r="M17" s="260"/>
      <c r="N17" s="260"/>
    </row>
    <row r="18" spans="1:14" x14ac:dyDescent="0.2">
      <c r="A18" s="2"/>
      <c r="B18" s="74"/>
      <c r="C18" s="221" t="s">
        <v>168</v>
      </c>
      <c r="D18" s="221" t="s">
        <v>168</v>
      </c>
      <c r="E18" s="221" t="s">
        <v>168</v>
      </c>
      <c r="F18" s="221" t="s">
        <v>168</v>
      </c>
      <c r="G18" s="221"/>
      <c r="H18" s="222"/>
      <c r="I18" s="70"/>
      <c r="J18" s="2"/>
      <c r="K18" s="260"/>
      <c r="L18" s="260"/>
      <c r="M18" s="260"/>
      <c r="N18" s="260"/>
    </row>
    <row r="19" spans="1:14" ht="13.5" thickBot="1" x14ac:dyDescent="0.25">
      <c r="A19" s="2"/>
      <c r="B19" s="36" t="s">
        <v>189</v>
      </c>
      <c r="C19" s="219">
        <v>721902</v>
      </c>
      <c r="D19" s="219">
        <v>727961</v>
      </c>
      <c r="E19" s="219">
        <v>750873</v>
      </c>
      <c r="F19" s="219">
        <v>771266</v>
      </c>
      <c r="G19" s="219">
        <f>'3. Cons Balance Sheet'!F34</f>
        <v>774109</v>
      </c>
      <c r="H19" s="220">
        <f>'3. Cons Balance Sheet'!E34</f>
        <v>780425</v>
      </c>
      <c r="I19" s="70"/>
      <c r="J19" s="2"/>
      <c r="K19" s="260"/>
      <c r="L19" s="260"/>
      <c r="M19" s="260"/>
      <c r="N19" s="260"/>
    </row>
    <row r="20" spans="1:14" ht="6" customHeight="1" x14ac:dyDescent="0.2">
      <c r="A20" s="2"/>
      <c r="B20" s="74"/>
      <c r="C20" s="223" t="s">
        <v>168</v>
      </c>
      <c r="D20" s="223" t="s">
        <v>168</v>
      </c>
      <c r="E20" s="223" t="s">
        <v>168</v>
      </c>
      <c r="F20" s="223" t="s">
        <v>168</v>
      </c>
      <c r="G20" s="223"/>
      <c r="H20" s="224"/>
      <c r="I20" s="70"/>
      <c r="J20" s="2"/>
      <c r="K20" s="260"/>
      <c r="L20" s="260"/>
      <c r="M20" s="260"/>
      <c r="N20" s="260"/>
    </row>
    <row r="21" spans="1:14" x14ac:dyDescent="0.2">
      <c r="A21" s="2"/>
      <c r="B21" s="30" t="s">
        <v>102</v>
      </c>
      <c r="C21" s="215">
        <v>85804</v>
      </c>
      <c r="D21" s="215">
        <v>83816</v>
      </c>
      <c r="E21" s="215">
        <v>84076</v>
      </c>
      <c r="F21" s="215">
        <v>84506</v>
      </c>
      <c r="G21" s="215">
        <f>'3. Cons Balance Sheet'!F37</f>
        <v>80436</v>
      </c>
      <c r="H21" s="216">
        <f>'3. Cons Balance Sheet'!E37</f>
        <v>78827</v>
      </c>
      <c r="I21" s="70"/>
      <c r="J21" s="2"/>
      <c r="K21" s="260"/>
      <c r="L21" s="260"/>
      <c r="M21" s="260"/>
      <c r="N21" s="260"/>
    </row>
    <row r="22" spans="1:14" x14ac:dyDescent="0.2">
      <c r="A22" s="2"/>
      <c r="B22" s="30" t="s">
        <v>158</v>
      </c>
      <c r="C22" s="215">
        <v>48176</v>
      </c>
      <c r="D22" s="215">
        <v>40758</v>
      </c>
      <c r="E22" s="215">
        <v>44874</v>
      </c>
      <c r="F22" s="215">
        <v>40647</v>
      </c>
      <c r="G22" s="215">
        <f>'3. Cons Balance Sheet'!F36+'3. Cons Balance Sheet'!F44</f>
        <v>38730</v>
      </c>
      <c r="H22" s="216">
        <f>'3. Cons Balance Sheet'!E36+'3. Cons Balance Sheet'!E44</f>
        <v>38938</v>
      </c>
      <c r="I22" s="70"/>
      <c r="J22" s="2"/>
      <c r="K22" s="260"/>
      <c r="L22" s="260"/>
      <c r="M22" s="260"/>
      <c r="N22" s="260"/>
    </row>
    <row r="23" spans="1:14" ht="14.1" customHeight="1" x14ac:dyDescent="0.2">
      <c r="A23" s="2"/>
      <c r="B23" s="30" t="s">
        <v>103</v>
      </c>
      <c r="C23" s="215">
        <v>80900</v>
      </c>
      <c r="D23" s="215">
        <v>78261</v>
      </c>
      <c r="E23" s="215">
        <v>76507</v>
      </c>
      <c r="F23" s="215">
        <v>81522</v>
      </c>
      <c r="G23" s="215">
        <f>'3. Cons Balance Sheet'!F38+'3. Cons Balance Sheet'!F45</f>
        <v>91075</v>
      </c>
      <c r="H23" s="216">
        <f>'3. Cons Balance Sheet'!E38+'3. Cons Balance Sheet'!E45</f>
        <v>87314</v>
      </c>
      <c r="I23" s="70"/>
      <c r="J23" s="2"/>
      <c r="K23" s="260"/>
      <c r="L23" s="260"/>
      <c r="M23" s="260"/>
      <c r="N23" s="260"/>
    </row>
    <row r="24" spans="1:14" ht="14.1" customHeight="1" x14ac:dyDescent="0.2">
      <c r="A24" s="2"/>
      <c r="B24" s="30" t="s">
        <v>106</v>
      </c>
      <c r="C24" s="215">
        <v>51441</v>
      </c>
      <c r="D24" s="215">
        <v>54999</v>
      </c>
      <c r="E24" s="215">
        <v>56420</v>
      </c>
      <c r="F24" s="215">
        <v>49903</v>
      </c>
      <c r="G24" s="215">
        <f>'3. Cons Balance Sheet'!F42</f>
        <v>51076</v>
      </c>
      <c r="H24" s="216">
        <f>'3. Cons Balance Sheet'!E42</f>
        <v>46383</v>
      </c>
      <c r="I24" s="70"/>
      <c r="J24" s="2"/>
      <c r="K24" s="260"/>
      <c r="L24" s="260"/>
      <c r="M24" s="260"/>
      <c r="N24" s="260"/>
    </row>
    <row r="25" spans="1:14" ht="14.1" customHeight="1" x14ac:dyDescent="0.2">
      <c r="A25" s="2"/>
      <c r="B25" s="30" t="s">
        <v>104</v>
      </c>
      <c r="C25" s="215">
        <v>261304</v>
      </c>
      <c r="D25" s="215">
        <v>275197</v>
      </c>
      <c r="E25" s="215">
        <v>277108</v>
      </c>
      <c r="F25" s="215">
        <v>284694</v>
      </c>
      <c r="G25" s="215">
        <f>'3. Cons Balance Sheet'!F39+'3. Cons Balance Sheet'!F46</f>
        <v>280910</v>
      </c>
      <c r="H25" s="216">
        <f>'3. Cons Balance Sheet'!E39+'3. Cons Balance Sheet'!E46</f>
        <v>291145</v>
      </c>
      <c r="I25" s="70"/>
      <c r="J25" s="2"/>
      <c r="K25" s="260"/>
      <c r="L25" s="260"/>
      <c r="M25" s="260"/>
      <c r="N25" s="260"/>
    </row>
    <row r="26" spans="1:14" ht="14.1" customHeight="1" x14ac:dyDescent="0.2">
      <c r="A26" s="2"/>
      <c r="B26" s="30" t="s">
        <v>159</v>
      </c>
      <c r="C26" s="215">
        <v>64380</v>
      </c>
      <c r="D26" s="215">
        <v>54219</v>
      </c>
      <c r="E26" s="215">
        <v>57845</v>
      </c>
      <c r="F26" s="215">
        <v>48376</v>
      </c>
      <c r="G26" s="215">
        <f>'3. Cons Balance Sheet'!F43</f>
        <v>38665</v>
      </c>
      <c r="H26" s="216">
        <f>'3. Cons Balance Sheet'!E43</f>
        <v>36376</v>
      </c>
      <c r="I26" s="70"/>
      <c r="J26" s="2"/>
      <c r="K26" s="260"/>
      <c r="L26" s="260"/>
      <c r="M26" s="260"/>
      <c r="N26" s="260"/>
    </row>
    <row r="27" spans="1:14" ht="14.1" customHeight="1" x14ac:dyDescent="0.2">
      <c r="A27" s="2"/>
      <c r="B27" s="30" t="s">
        <v>109</v>
      </c>
      <c r="C27" s="215">
        <v>84692</v>
      </c>
      <c r="D27" s="215">
        <v>70407</v>
      </c>
      <c r="E27" s="215">
        <v>74159</v>
      </c>
      <c r="F27" s="215">
        <v>89814</v>
      </c>
      <c r="G27" s="215">
        <f>SUM('3. Cons Balance Sheet'!F48,'3. Cons Balance Sheet'!F47)</f>
        <v>84517</v>
      </c>
      <c r="H27" s="216">
        <f>SUM('3. Cons Balance Sheet'!E48,'3. Cons Balance Sheet'!E47)</f>
        <v>59670</v>
      </c>
      <c r="I27" s="70"/>
      <c r="J27" s="2"/>
      <c r="K27" s="2"/>
      <c r="L27" s="2"/>
      <c r="M27" s="2"/>
      <c r="N27" s="2"/>
    </row>
    <row r="28" spans="1:14" ht="15" customHeight="1" x14ac:dyDescent="0.2">
      <c r="A28" s="2"/>
      <c r="B28" s="29" t="s">
        <v>110</v>
      </c>
      <c r="C28" s="217"/>
      <c r="D28" s="217"/>
      <c r="E28" s="217"/>
      <c r="F28" s="217"/>
      <c r="G28" s="217">
        <f>'3. Cons Balance Sheet'!F50</f>
        <v>55407</v>
      </c>
      <c r="H28" s="218">
        <f>'3. Cons Balance Sheet'!E50</f>
        <v>49001</v>
      </c>
      <c r="I28" s="70"/>
      <c r="J28" s="2"/>
      <c r="K28" s="2"/>
      <c r="L28" s="2"/>
      <c r="M28" s="2"/>
      <c r="N28" s="2"/>
    </row>
    <row r="29" spans="1:14" ht="15" customHeight="1" thickBot="1" x14ac:dyDescent="0.25">
      <c r="A29" s="2"/>
      <c r="B29" s="36" t="s">
        <v>190</v>
      </c>
      <c r="C29" s="219">
        <v>676697</v>
      </c>
      <c r="D29" s="219">
        <v>657657</v>
      </c>
      <c r="E29" s="219">
        <v>670989</v>
      </c>
      <c r="F29" s="219">
        <v>679462</v>
      </c>
      <c r="G29" s="219">
        <f>'3. Cons Balance Sheet'!F51+'3. Cons Balance Sheet'!F40</f>
        <v>720816</v>
      </c>
      <c r="H29" s="220">
        <f>'3. Cons Balance Sheet'!E51+'3. Cons Balance Sheet'!E40</f>
        <v>687654</v>
      </c>
      <c r="I29" s="70"/>
      <c r="J29" s="2"/>
      <c r="K29" s="2"/>
      <c r="L29" s="2"/>
      <c r="M29" s="2"/>
      <c r="N29" s="2"/>
    </row>
    <row r="30" spans="1:14" ht="14.1" customHeight="1" x14ac:dyDescent="0.2">
      <c r="A30" s="2"/>
      <c r="B30" s="74"/>
      <c r="C30" s="223" t="s">
        <v>168</v>
      </c>
      <c r="D30" s="223" t="s">
        <v>168</v>
      </c>
      <c r="E30" s="223" t="s">
        <v>168</v>
      </c>
      <c r="F30" s="223" t="s">
        <v>168</v>
      </c>
      <c r="G30" s="223"/>
      <c r="H30" s="224"/>
      <c r="I30" s="70"/>
      <c r="J30" s="2"/>
      <c r="K30" s="2"/>
      <c r="L30" s="2"/>
      <c r="M30" s="2"/>
      <c r="N30" s="2"/>
    </row>
    <row r="31" spans="1:14" ht="14.1" customHeight="1" x14ac:dyDescent="0.2">
      <c r="A31" s="2"/>
      <c r="B31" s="76" t="s">
        <v>112</v>
      </c>
      <c r="C31" s="225">
        <v>1398599</v>
      </c>
      <c r="D31" s="225">
        <v>1385618</v>
      </c>
      <c r="E31" s="225">
        <v>1421862</v>
      </c>
      <c r="F31" s="225">
        <v>1450728</v>
      </c>
      <c r="G31" s="225">
        <f>'3. Cons Balance Sheet'!F53</f>
        <v>1494925</v>
      </c>
      <c r="H31" s="226">
        <f>'3. Cons Balance Sheet'!E53</f>
        <v>1468079</v>
      </c>
      <c r="I31" s="70"/>
      <c r="J31" s="2"/>
      <c r="K31" s="2"/>
      <c r="L31" s="2"/>
      <c r="M31" s="2"/>
      <c r="N31" s="2"/>
    </row>
    <row r="32" spans="1:14" ht="14.1" customHeight="1" x14ac:dyDescent="0.2">
      <c r="A32" s="2"/>
      <c r="B32" s="22"/>
      <c r="C32" s="227" t="s">
        <v>168</v>
      </c>
      <c r="D32" s="227" t="s">
        <v>168</v>
      </c>
      <c r="E32" s="227" t="s">
        <v>168</v>
      </c>
      <c r="F32" s="227" t="s">
        <v>168</v>
      </c>
      <c r="G32" s="227"/>
      <c r="H32" s="228"/>
      <c r="I32" s="70"/>
      <c r="J32" s="2"/>
      <c r="K32" s="2"/>
      <c r="L32" s="2"/>
      <c r="M32" s="2"/>
      <c r="N32" s="2"/>
    </row>
    <row r="33" spans="1:14" ht="14.1" customHeight="1" x14ac:dyDescent="0.2">
      <c r="A33" s="2"/>
      <c r="B33" s="55" t="s">
        <v>160</v>
      </c>
      <c r="C33" s="229">
        <v>120850</v>
      </c>
      <c r="D33" s="229">
        <v>128537</v>
      </c>
      <c r="E33" s="229">
        <v>155292</v>
      </c>
      <c r="F33" s="229">
        <v>178522</v>
      </c>
      <c r="G33" s="229">
        <v>252112</v>
      </c>
      <c r="H33" s="230">
        <f>'4. Cons Stat of CF'!D42</f>
        <v>240551</v>
      </c>
      <c r="I33" s="70"/>
      <c r="J33" s="2"/>
      <c r="K33" s="2"/>
      <c r="L33" s="2"/>
      <c r="M33" s="2"/>
      <c r="N33" s="2"/>
    </row>
    <row r="34" spans="1:14" ht="14.1" customHeight="1" x14ac:dyDescent="0.2">
      <c r="A34" s="2"/>
      <c r="B34" s="252" t="s">
        <v>161</v>
      </c>
      <c r="C34" s="231"/>
      <c r="D34" s="231"/>
      <c r="E34" s="231"/>
      <c r="F34" s="231"/>
      <c r="G34" s="231">
        <v>4437</v>
      </c>
      <c r="H34" s="232">
        <f>'4. Cons Stat of CF'!D45</f>
        <v>33958</v>
      </c>
      <c r="I34" s="2"/>
      <c r="J34" s="2"/>
      <c r="K34" s="2"/>
      <c r="L34" s="2"/>
      <c r="M34" s="2"/>
      <c r="N34" s="2"/>
    </row>
    <row r="35" spans="1:14" ht="14.1" customHeight="1" x14ac:dyDescent="0.2">
      <c r="A35" s="2"/>
      <c r="B35" s="253" t="s">
        <v>162</v>
      </c>
      <c r="C35" s="233">
        <v>120850</v>
      </c>
      <c r="D35" s="233">
        <v>128537</v>
      </c>
      <c r="E35" s="233">
        <v>155292</v>
      </c>
      <c r="F35" s="233">
        <v>178522</v>
      </c>
      <c r="G35" s="233">
        <v>247675</v>
      </c>
      <c r="H35" s="234">
        <f>'4. Cons Stat of CF'!D46</f>
        <v>206593</v>
      </c>
      <c r="I35" s="57"/>
      <c r="J35" s="2"/>
      <c r="K35" s="2"/>
      <c r="L35" s="2"/>
      <c r="M35" s="2"/>
      <c r="N35" s="2"/>
    </row>
    <row r="36" spans="1:14" ht="14.1" customHeight="1" x14ac:dyDescent="0.2">
      <c r="A36" s="2"/>
      <c r="B36" s="22"/>
      <c r="C36" s="22"/>
      <c r="D36" s="22"/>
      <c r="E36" s="22"/>
      <c r="F36" s="22"/>
      <c r="G36" s="22"/>
      <c r="H36" s="22"/>
      <c r="I36" s="57"/>
      <c r="J36" s="2"/>
      <c r="K36" s="2"/>
      <c r="L36" s="2"/>
      <c r="M36" s="2"/>
      <c r="N36" s="2"/>
    </row>
    <row r="37" spans="1:14" ht="14.1" customHeight="1" x14ac:dyDescent="0.2">
      <c r="A37" s="2"/>
      <c r="B37" s="2"/>
      <c r="C37" s="57"/>
      <c r="D37" s="57"/>
      <c r="E37" s="57"/>
      <c r="F37" s="57"/>
      <c r="G37" s="57"/>
      <c r="H37" s="57"/>
      <c r="I37" s="57"/>
      <c r="J37" s="57"/>
      <c r="K37" s="2"/>
      <c r="L37" s="2"/>
      <c r="M37" s="2"/>
      <c r="N37" s="2"/>
    </row>
    <row r="38" spans="1:14" ht="14.1" customHeight="1" x14ac:dyDescent="0.2">
      <c r="A38" s="2"/>
      <c r="B38" s="2"/>
      <c r="C38" s="231"/>
      <c r="D38" s="231"/>
      <c r="E38" s="231"/>
      <c r="F38" s="231"/>
      <c r="G38" s="231"/>
      <c r="H38" s="231"/>
      <c r="I38" s="57"/>
      <c r="J38" s="57"/>
      <c r="K38" s="2"/>
      <c r="L38" s="2"/>
      <c r="M38" s="2"/>
      <c r="N38" s="2"/>
    </row>
    <row r="39" spans="1:14" ht="14.1" customHeight="1" x14ac:dyDescent="0.2">
      <c r="A39" s="2"/>
      <c r="B39" s="2"/>
      <c r="C39" s="231"/>
      <c r="D39" s="231"/>
      <c r="E39" s="231"/>
      <c r="F39" s="231"/>
      <c r="G39" s="231"/>
      <c r="H39" s="231"/>
      <c r="I39" s="57"/>
      <c r="J39" s="57"/>
      <c r="K39" s="2"/>
      <c r="L39" s="2"/>
      <c r="M39" s="2"/>
      <c r="N39" s="2"/>
    </row>
    <row r="40" spans="1:14" ht="14.1" customHeight="1" x14ac:dyDescent="0.2">
      <c r="A40" s="2"/>
      <c r="B40" s="2"/>
      <c r="C40" s="261"/>
      <c r="D40" s="261"/>
      <c r="E40" s="261"/>
      <c r="F40" s="261"/>
      <c r="G40" s="261"/>
      <c r="H40" s="261"/>
      <c r="I40" s="57"/>
      <c r="J40" s="57"/>
      <c r="K40" s="2"/>
      <c r="L40" s="2"/>
      <c r="M40" s="2"/>
      <c r="N40" s="2"/>
    </row>
    <row r="41" spans="1:14" ht="14.1" customHeight="1" x14ac:dyDescent="0.2">
      <c r="A41" s="2"/>
      <c r="B41" s="2"/>
      <c r="C41" s="231"/>
      <c r="D41" s="231"/>
      <c r="E41" s="231"/>
      <c r="F41" s="231"/>
      <c r="G41" s="231"/>
      <c r="H41" s="231"/>
      <c r="I41" s="231"/>
      <c r="J41" s="2"/>
      <c r="K41" s="2"/>
      <c r="L41" s="2"/>
      <c r="M41" s="2"/>
      <c r="N41" s="2"/>
    </row>
    <row r="42" spans="1:14" ht="14.1" customHeight="1" x14ac:dyDescent="0.2">
      <c r="A42" s="2"/>
      <c r="B42" s="2"/>
      <c r="C42" s="2"/>
      <c r="D42" s="2"/>
      <c r="E42" s="2"/>
      <c r="F42" s="2"/>
      <c r="G42" s="2"/>
      <c r="H42" s="2"/>
      <c r="I42" s="2"/>
      <c r="J42" s="2"/>
      <c r="K42" s="2"/>
      <c r="L42" s="2"/>
      <c r="M42" s="2"/>
      <c r="N42" s="2"/>
    </row>
    <row r="43" spans="1:14" ht="14.1" customHeight="1" x14ac:dyDescent="0.2">
      <c r="A43" s="2"/>
      <c r="B43" s="2"/>
      <c r="C43" s="2"/>
      <c r="D43" s="2"/>
      <c r="E43" s="2"/>
      <c r="F43" s="2"/>
      <c r="G43" s="2"/>
      <c r="H43" s="2"/>
      <c r="I43" s="2"/>
      <c r="J43" s="2"/>
      <c r="K43" s="2"/>
      <c r="L43" s="2"/>
      <c r="M43" s="2"/>
      <c r="N43" s="2"/>
    </row>
    <row r="44" spans="1:14" ht="14.1" customHeight="1" x14ac:dyDescent="0.2">
      <c r="A44" s="2"/>
      <c r="B44" s="2"/>
      <c r="C44" s="2"/>
      <c r="D44" s="2"/>
      <c r="E44" s="2"/>
      <c r="F44" s="2"/>
      <c r="G44" s="2"/>
      <c r="H44" s="2"/>
      <c r="I44" s="2"/>
      <c r="J44" s="2"/>
      <c r="K44" s="2"/>
      <c r="L44" s="2"/>
      <c r="M44" s="2"/>
      <c r="N44" s="2"/>
    </row>
    <row r="45" spans="1:14" ht="14.1" customHeight="1" x14ac:dyDescent="0.2">
      <c r="A45" s="2"/>
      <c r="B45" s="2"/>
      <c r="C45" s="2"/>
      <c r="D45" s="2"/>
      <c r="E45" s="2"/>
      <c r="F45" s="2"/>
      <c r="G45" s="2"/>
      <c r="H45" s="2"/>
      <c r="I45" s="2"/>
      <c r="J45" s="2"/>
      <c r="K45" s="2"/>
      <c r="L45" s="2"/>
      <c r="M45" s="2"/>
      <c r="N45" s="2"/>
    </row>
    <row r="46" spans="1:14" ht="14.1" customHeight="1" x14ac:dyDescent="0.2">
      <c r="A46" s="2"/>
      <c r="B46" s="2"/>
      <c r="C46" s="2"/>
      <c r="D46" s="2"/>
      <c r="E46" s="2"/>
      <c r="F46" s="2"/>
      <c r="G46" s="2"/>
      <c r="H46" s="2"/>
      <c r="I46" s="2"/>
      <c r="J46" s="2"/>
      <c r="K46" s="2"/>
      <c r="L46" s="2"/>
      <c r="M46" s="2"/>
      <c r="N46" s="2"/>
    </row>
    <row r="47" spans="1:14" ht="14.1" customHeight="1" x14ac:dyDescent="0.2">
      <c r="A47" s="2"/>
      <c r="B47" s="2"/>
      <c r="C47" s="2"/>
      <c r="D47" s="2"/>
      <c r="E47" s="2"/>
      <c r="F47" s="2"/>
      <c r="G47" s="2"/>
      <c r="H47" s="2"/>
      <c r="I47" s="2"/>
      <c r="J47" s="2"/>
      <c r="K47" s="2"/>
      <c r="L47" s="2"/>
      <c r="M47" s="2"/>
      <c r="N47" s="2"/>
    </row>
    <row r="48" spans="1:14" ht="14.1" customHeight="1" x14ac:dyDescent="0.2">
      <c r="A48" s="2"/>
      <c r="B48" s="2"/>
      <c r="C48" s="2"/>
      <c r="D48" s="2"/>
      <c r="E48" s="2"/>
      <c r="F48" s="2"/>
      <c r="G48" s="2"/>
      <c r="H48" s="2"/>
      <c r="I48" s="2"/>
      <c r="J48" s="2"/>
      <c r="K48" s="2"/>
      <c r="L48" s="2"/>
      <c r="M48" s="2"/>
      <c r="N48" s="2"/>
    </row>
    <row r="49" spans="1:14" ht="14.1" customHeight="1" x14ac:dyDescent="0.2">
      <c r="A49" s="2"/>
      <c r="B49" s="2"/>
      <c r="C49" s="2"/>
      <c r="D49" s="2"/>
      <c r="E49" s="2"/>
      <c r="F49" s="2"/>
      <c r="G49" s="2"/>
      <c r="H49" s="2"/>
      <c r="I49" s="2"/>
      <c r="J49" s="2"/>
      <c r="K49" s="2"/>
      <c r="L49" s="2"/>
      <c r="M49" s="2"/>
      <c r="N49" s="2"/>
    </row>
    <row r="50" spans="1:14" ht="14.1" customHeight="1" x14ac:dyDescent="0.2">
      <c r="A50" s="2"/>
      <c r="B50" s="2"/>
      <c r="C50" s="2"/>
      <c r="D50" s="2"/>
      <c r="E50" s="2"/>
      <c r="F50" s="2"/>
      <c r="G50" s="2"/>
      <c r="H50" s="2"/>
      <c r="I50" s="2"/>
      <c r="J50" s="2"/>
      <c r="K50" s="2"/>
      <c r="L50" s="2"/>
      <c r="M50" s="2"/>
      <c r="N50" s="2"/>
    </row>
    <row r="51" spans="1:14" ht="14.1" customHeight="1" x14ac:dyDescent="0.2">
      <c r="A51" s="2"/>
      <c r="B51" s="2"/>
      <c r="C51" s="2"/>
      <c r="D51" s="2"/>
      <c r="E51" s="2"/>
      <c r="F51" s="2"/>
      <c r="G51" s="2"/>
      <c r="H51" s="2"/>
      <c r="I51" s="2"/>
      <c r="J51" s="2"/>
      <c r="K51" s="2"/>
      <c r="L51" s="2"/>
      <c r="M51" s="2"/>
      <c r="N51" s="2"/>
    </row>
    <row r="52" spans="1:14" ht="14.1" customHeight="1" x14ac:dyDescent="0.2">
      <c r="A52" s="2"/>
      <c r="B52" s="2"/>
      <c r="C52" s="2"/>
      <c r="D52" s="2"/>
      <c r="E52" s="2"/>
      <c r="F52" s="2"/>
      <c r="G52" s="2"/>
      <c r="H52" s="2"/>
      <c r="I52" s="2"/>
      <c r="J52" s="2"/>
      <c r="K52" s="2"/>
      <c r="L52" s="2"/>
      <c r="M52" s="2"/>
      <c r="N52" s="2"/>
    </row>
    <row r="53" spans="1:14" ht="14.1" customHeight="1" x14ac:dyDescent="0.2">
      <c r="A53" s="2"/>
      <c r="B53" s="2"/>
      <c r="C53" s="2"/>
      <c r="D53" s="2"/>
      <c r="E53" s="2"/>
      <c r="F53" s="2"/>
      <c r="G53" s="2"/>
      <c r="H53" s="2"/>
      <c r="I53" s="2"/>
      <c r="J53" s="2"/>
      <c r="K53" s="2"/>
      <c r="L53" s="2"/>
      <c r="M53" s="2"/>
      <c r="N53" s="2"/>
    </row>
    <row r="54" spans="1:14" ht="14.1" customHeight="1" x14ac:dyDescent="0.2">
      <c r="A54" s="2"/>
      <c r="B54" s="2"/>
      <c r="C54" s="2"/>
      <c r="D54" s="2"/>
      <c r="E54" s="2"/>
      <c r="F54" s="2"/>
      <c r="G54" s="2"/>
      <c r="H54" s="2"/>
      <c r="I54" s="2"/>
      <c r="J54" s="2"/>
      <c r="K54" s="2"/>
      <c r="L54" s="2"/>
      <c r="M54" s="2"/>
      <c r="N54" s="2"/>
    </row>
    <row r="55" spans="1:14" ht="14.1" customHeight="1" x14ac:dyDescent="0.2">
      <c r="A55" s="2"/>
      <c r="B55" s="2"/>
      <c r="C55" s="2"/>
      <c r="D55" s="2"/>
      <c r="E55" s="2"/>
      <c r="F55" s="2"/>
      <c r="G55" s="2"/>
      <c r="H55" s="2"/>
      <c r="I55" s="2"/>
      <c r="J55" s="2"/>
      <c r="K55" s="2"/>
      <c r="L55" s="2"/>
      <c r="M55" s="2"/>
      <c r="N55" s="2"/>
    </row>
    <row r="56" spans="1:14" ht="14.1" customHeight="1" x14ac:dyDescent="0.2">
      <c r="A56" s="2"/>
      <c r="B56" s="2"/>
      <c r="C56" s="2"/>
      <c r="D56" s="2"/>
      <c r="E56" s="2"/>
      <c r="F56" s="2"/>
      <c r="G56" s="2"/>
      <c r="H56" s="2"/>
      <c r="I56" s="2"/>
      <c r="J56" s="2"/>
      <c r="K56" s="2"/>
      <c r="L56" s="2"/>
      <c r="M56" s="2"/>
      <c r="N56" s="2"/>
    </row>
    <row r="57" spans="1:14" ht="14.1" customHeight="1" x14ac:dyDescent="0.2">
      <c r="A57" s="2"/>
      <c r="B57" s="2"/>
      <c r="C57" s="2"/>
      <c r="D57" s="2"/>
      <c r="E57" s="2"/>
      <c r="F57" s="2"/>
      <c r="G57" s="2"/>
      <c r="H57" s="2"/>
      <c r="I57" s="2"/>
      <c r="J57" s="2"/>
      <c r="K57" s="2"/>
      <c r="L57" s="2"/>
      <c r="M57" s="2"/>
      <c r="N57" s="2"/>
    </row>
    <row r="58" spans="1:14" ht="14.1" customHeight="1" x14ac:dyDescent="0.2">
      <c r="A58" s="2"/>
      <c r="B58" s="2"/>
      <c r="C58" s="2"/>
      <c r="D58" s="2"/>
      <c r="E58" s="2"/>
      <c r="F58" s="2"/>
      <c r="G58" s="2"/>
      <c r="H58" s="2"/>
      <c r="I58" s="2"/>
      <c r="J58" s="2"/>
      <c r="K58" s="2"/>
      <c r="L58" s="2"/>
      <c r="M58" s="2"/>
      <c r="N58" s="2"/>
    </row>
    <row r="59" spans="1:14" ht="14.1" customHeight="1" x14ac:dyDescent="0.2">
      <c r="A59" s="2"/>
      <c r="B59" s="2"/>
      <c r="C59" s="2"/>
      <c r="D59" s="2"/>
      <c r="E59" s="2"/>
      <c r="F59" s="2"/>
      <c r="G59" s="2"/>
      <c r="H59" s="2"/>
      <c r="I59" s="2"/>
      <c r="J59" s="2"/>
      <c r="K59" s="2"/>
      <c r="L59" s="2"/>
      <c r="M59" s="2"/>
      <c r="N59" s="2"/>
    </row>
    <row r="60" spans="1:14" ht="14.1" customHeight="1" x14ac:dyDescent="0.2">
      <c r="A60" s="2"/>
      <c r="B60" s="2"/>
      <c r="C60" s="2"/>
      <c r="D60" s="2"/>
      <c r="E60" s="2"/>
      <c r="F60" s="2"/>
      <c r="G60" s="2"/>
      <c r="H60" s="2"/>
      <c r="I60" s="2"/>
      <c r="J60" s="2"/>
      <c r="K60" s="2"/>
      <c r="L60" s="2"/>
      <c r="M60" s="2"/>
      <c r="N60" s="2"/>
    </row>
    <row r="61" spans="1:14" ht="14.1" customHeight="1" x14ac:dyDescent="0.2">
      <c r="A61" s="2"/>
      <c r="B61" s="2"/>
      <c r="C61" s="2"/>
      <c r="D61" s="2"/>
      <c r="E61" s="2"/>
      <c r="F61" s="2"/>
      <c r="G61" s="2"/>
      <c r="H61" s="2"/>
      <c r="I61" s="2"/>
      <c r="J61" s="2"/>
      <c r="K61" s="2"/>
      <c r="L61" s="2"/>
      <c r="M61" s="2"/>
      <c r="N61" s="2"/>
    </row>
    <row r="62" spans="1:14" ht="14.1" customHeight="1" x14ac:dyDescent="0.2">
      <c r="A62" s="2"/>
      <c r="B62" s="2"/>
      <c r="C62" s="2"/>
      <c r="D62" s="2"/>
      <c r="E62" s="2"/>
      <c r="F62" s="2"/>
      <c r="G62" s="2"/>
      <c r="H62" s="2"/>
      <c r="I62" s="2"/>
      <c r="J62" s="2"/>
      <c r="K62" s="2"/>
      <c r="L62" s="2"/>
      <c r="M62" s="2"/>
      <c r="N62" s="2"/>
    </row>
    <row r="63" spans="1:14" ht="14.1" customHeight="1" x14ac:dyDescent="0.2">
      <c r="A63" s="2"/>
      <c r="B63" s="2"/>
      <c r="C63" s="2"/>
      <c r="D63" s="2"/>
      <c r="E63" s="2"/>
      <c r="F63" s="2"/>
      <c r="G63" s="2"/>
      <c r="H63" s="2"/>
      <c r="I63" s="2"/>
      <c r="J63" s="2"/>
      <c r="K63" s="2"/>
      <c r="L63" s="2"/>
      <c r="M63" s="2"/>
      <c r="N63" s="2"/>
    </row>
    <row r="64" spans="1:14" ht="14.1" customHeight="1" x14ac:dyDescent="0.2">
      <c r="A64" s="2"/>
      <c r="B64" s="2"/>
      <c r="C64" s="2"/>
      <c r="D64" s="2"/>
      <c r="E64" s="2"/>
      <c r="F64" s="2"/>
      <c r="G64" s="2"/>
      <c r="H64" s="2"/>
      <c r="I64" s="2"/>
      <c r="J64" s="2"/>
      <c r="K64" s="2"/>
      <c r="L64" s="2"/>
      <c r="M64" s="2"/>
      <c r="N64" s="2"/>
    </row>
    <row r="65" spans="1:14" ht="14.1" customHeight="1" x14ac:dyDescent="0.2">
      <c r="A65" s="2"/>
      <c r="B65" s="2"/>
      <c r="C65" s="2"/>
      <c r="D65" s="2"/>
      <c r="E65" s="2"/>
      <c r="F65" s="2"/>
      <c r="G65" s="2"/>
      <c r="H65" s="2"/>
      <c r="I65" s="2"/>
      <c r="J65" s="2"/>
      <c r="K65" s="2"/>
      <c r="L65" s="2"/>
      <c r="M65" s="2"/>
      <c r="N65" s="2"/>
    </row>
    <row r="66" spans="1:14" ht="14.1" customHeight="1" x14ac:dyDescent="0.2">
      <c r="A66" s="2"/>
      <c r="B66" s="2"/>
      <c r="C66" s="2"/>
      <c r="D66" s="2"/>
      <c r="E66" s="2"/>
      <c r="F66" s="2"/>
      <c r="G66" s="2"/>
      <c r="H66" s="2"/>
      <c r="I66" s="2"/>
      <c r="J66" s="2"/>
      <c r="K66" s="2"/>
      <c r="L66" s="2"/>
      <c r="M66" s="2"/>
      <c r="N66" s="2"/>
    </row>
    <row r="67" spans="1:14" ht="14.1" customHeight="1" x14ac:dyDescent="0.2">
      <c r="A67" s="2"/>
      <c r="B67" s="2"/>
      <c r="C67" s="2"/>
      <c r="D67" s="2"/>
      <c r="E67" s="2"/>
      <c r="F67" s="2"/>
      <c r="G67" s="2"/>
      <c r="H67" s="2"/>
      <c r="I67" s="2"/>
      <c r="J67" s="2"/>
      <c r="K67" s="2"/>
      <c r="L67" s="2"/>
      <c r="M67" s="2"/>
      <c r="N67" s="2"/>
    </row>
    <row r="68" spans="1:14" ht="14.1" customHeight="1" x14ac:dyDescent="0.2">
      <c r="A68" s="2"/>
      <c r="B68" s="2"/>
      <c r="C68" s="2"/>
      <c r="D68" s="2"/>
      <c r="E68" s="2"/>
      <c r="F68" s="2"/>
      <c r="G68" s="2"/>
      <c r="H68" s="2"/>
      <c r="I68" s="2"/>
      <c r="J68" s="2"/>
      <c r="K68" s="2"/>
      <c r="L68" s="2"/>
      <c r="M68" s="2"/>
      <c r="N68" s="2"/>
    </row>
  </sheetData>
  <mergeCells count="1">
    <mergeCell ref="B2:C2"/>
  </mergeCells>
  <pageMargins left="0.75" right="0.75" top="1" bottom="1" header="0.5" footer="0.5"/>
  <pageSetup scale="68" orientation="portrait" r:id="rId1"/>
  <ignoredErrors>
    <ignoredError sqref="D5:E5" twoDigitTextYear="1"/>
    <ignoredError sqref="G14:H14"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7"/>
  <sheetViews>
    <sheetView showGridLines="0" showRuler="0" zoomScale="85" zoomScaleNormal="85" zoomScaleSheetLayoutView="100" workbookViewId="0"/>
  </sheetViews>
  <sheetFormatPr defaultColWidth="13.7109375" defaultRowHeight="12.75" x14ac:dyDescent="0.2"/>
  <cols>
    <col min="1" max="1" width="9.5703125" customWidth="1"/>
    <col min="2" max="2" width="64.42578125" customWidth="1"/>
    <col min="3" max="7" width="10.7109375" customWidth="1"/>
    <col min="8" max="8" width="2.85546875" customWidth="1"/>
    <col min="9" max="9" width="10.7109375" customWidth="1"/>
    <col min="10" max="11" width="9.5703125" customWidth="1"/>
  </cols>
  <sheetData>
    <row r="1" spans="1:11" ht="14.1" customHeight="1" x14ac:dyDescent="0.2">
      <c r="A1" s="2"/>
      <c r="B1" s="2"/>
      <c r="C1" s="2"/>
      <c r="D1" s="2"/>
      <c r="E1" s="2"/>
      <c r="F1" s="2"/>
      <c r="G1" s="2"/>
      <c r="H1" s="2"/>
      <c r="I1" s="2"/>
      <c r="J1" s="2"/>
      <c r="K1" s="2"/>
    </row>
    <row r="2" spans="1:11" ht="22.5" customHeight="1" x14ac:dyDescent="0.3">
      <c r="A2" s="2"/>
      <c r="B2" s="271" t="s">
        <v>113</v>
      </c>
      <c r="C2" s="271"/>
      <c r="D2" s="271"/>
      <c r="E2" s="251"/>
      <c r="F2" s="251"/>
      <c r="G2" s="251"/>
      <c r="H2" s="2"/>
      <c r="I2" s="2"/>
      <c r="J2" s="2"/>
      <c r="K2" s="2"/>
    </row>
    <row r="3" spans="1:11" ht="14.1" customHeight="1" x14ac:dyDescent="0.2">
      <c r="A3" s="2"/>
      <c r="B3" s="7" t="s">
        <v>172</v>
      </c>
      <c r="C3" s="2"/>
      <c r="D3" s="2"/>
      <c r="E3" s="2"/>
      <c r="F3" s="2"/>
      <c r="G3" s="2"/>
      <c r="H3" s="2"/>
      <c r="I3" s="2"/>
      <c r="J3" s="2"/>
      <c r="K3" s="2"/>
    </row>
    <row r="4" spans="1:11" ht="15" customHeight="1" thickBot="1" x14ac:dyDescent="0.25">
      <c r="A4" s="2"/>
      <c r="B4" s="8"/>
      <c r="C4" s="45"/>
      <c r="D4" s="45"/>
      <c r="E4" s="45"/>
      <c r="F4" s="45"/>
      <c r="G4" s="45"/>
      <c r="H4" s="2"/>
      <c r="I4" s="45"/>
      <c r="J4" s="2"/>
      <c r="K4" s="2"/>
    </row>
    <row r="5" spans="1:11" ht="36.6" customHeight="1" thickBot="1" x14ac:dyDescent="0.25">
      <c r="A5" s="70"/>
      <c r="B5" s="9" t="s">
        <v>54</v>
      </c>
      <c r="C5" s="11" t="s">
        <v>4</v>
      </c>
      <c r="D5" s="11" t="s">
        <v>148</v>
      </c>
      <c r="E5" s="11" t="s">
        <v>149</v>
      </c>
      <c r="F5" s="11" t="s">
        <v>50</v>
      </c>
      <c r="G5" s="10" t="str">
        <f>'1. Key figures table'!C5</f>
        <v>Q1 '19</v>
      </c>
      <c r="H5" s="70"/>
      <c r="I5" s="83" t="s">
        <v>51</v>
      </c>
      <c r="J5" s="70"/>
      <c r="K5" s="2"/>
    </row>
    <row r="6" spans="1:11" ht="14.1" customHeight="1" x14ac:dyDescent="0.2">
      <c r="A6" s="2"/>
      <c r="B6" s="12" t="s">
        <v>116</v>
      </c>
      <c r="C6" s="161">
        <v>6886</v>
      </c>
      <c r="D6" s="161">
        <v>24890</v>
      </c>
      <c r="E6" s="161">
        <v>23782</v>
      </c>
      <c r="F6" s="161">
        <v>-45</v>
      </c>
      <c r="G6" s="160">
        <f>'4. Cons Stat of CF'!D8</f>
        <v>5824</v>
      </c>
      <c r="H6" s="179"/>
      <c r="I6" s="235">
        <v>55513</v>
      </c>
      <c r="J6" s="2"/>
      <c r="K6" s="2"/>
    </row>
    <row r="7" spans="1:11" ht="14.1" customHeight="1" x14ac:dyDescent="0.2">
      <c r="A7" s="2"/>
      <c r="B7" s="30" t="s">
        <v>163</v>
      </c>
      <c r="C7" s="156">
        <v>-253</v>
      </c>
      <c r="D7" s="156">
        <v>-1421</v>
      </c>
      <c r="E7" s="156">
        <v>523</v>
      </c>
      <c r="F7" s="156">
        <v>1420</v>
      </c>
      <c r="G7" s="158">
        <f>'4. Cons Stat of CF'!D9</f>
        <v>-437</v>
      </c>
      <c r="H7" s="179"/>
      <c r="I7" s="204">
        <v>269</v>
      </c>
      <c r="J7" s="2"/>
      <c r="K7" s="2"/>
    </row>
    <row r="8" spans="1:11" ht="14.1" customHeight="1" x14ac:dyDescent="0.2">
      <c r="A8" s="2"/>
      <c r="B8" s="30" t="s">
        <v>196</v>
      </c>
      <c r="C8" s="156">
        <v>37353</v>
      </c>
      <c r="D8" s="156">
        <v>38515</v>
      </c>
      <c r="E8" s="156">
        <v>38654</v>
      </c>
      <c r="F8" s="156">
        <v>43666</v>
      </c>
      <c r="G8" s="158">
        <f>'4. Cons Stat of CF'!D11</f>
        <v>31971</v>
      </c>
      <c r="H8" s="179"/>
      <c r="I8" s="204">
        <v>158188</v>
      </c>
      <c r="J8" s="2"/>
      <c r="K8" s="2"/>
    </row>
    <row r="9" spans="1:11" ht="14.1" customHeight="1" x14ac:dyDescent="0.2">
      <c r="A9" s="2"/>
      <c r="B9" s="30" t="s">
        <v>36</v>
      </c>
      <c r="C9" s="156">
        <v>-2972</v>
      </c>
      <c r="D9" s="156">
        <v>-2778</v>
      </c>
      <c r="E9" s="156">
        <v>2569</v>
      </c>
      <c r="F9" s="156">
        <v>7530</v>
      </c>
      <c r="G9" s="158">
        <f>SUM('4. Cons Stat of CF'!D12:D13)</f>
        <v>-196</v>
      </c>
      <c r="H9" s="179"/>
      <c r="I9" s="204">
        <v>4349</v>
      </c>
      <c r="J9" s="2"/>
      <c r="K9" s="2"/>
    </row>
    <row r="10" spans="1:11" ht="15.75" customHeight="1" x14ac:dyDescent="0.2">
      <c r="A10" s="2"/>
      <c r="B10" s="29" t="s">
        <v>177</v>
      </c>
      <c r="C10" s="153">
        <v>-5027</v>
      </c>
      <c r="D10" s="153">
        <v>-4566</v>
      </c>
      <c r="E10" s="153">
        <v>-7387</v>
      </c>
      <c r="F10" s="153">
        <v>37898</v>
      </c>
      <c r="G10" s="159">
        <f>SUM('4. Cons Stat of CF'!D15:D17)</f>
        <v>-34186</v>
      </c>
      <c r="H10" s="179"/>
      <c r="I10" s="202">
        <v>20918</v>
      </c>
      <c r="J10" s="2"/>
      <c r="K10" s="2"/>
    </row>
    <row r="11" spans="1:11" ht="15" customHeight="1" thickBot="1" x14ac:dyDescent="0.25">
      <c r="A11" s="2"/>
      <c r="B11" s="36" t="s">
        <v>124</v>
      </c>
      <c r="C11" s="147">
        <v>35987</v>
      </c>
      <c r="D11" s="147">
        <v>54640</v>
      </c>
      <c r="E11" s="147">
        <v>58141</v>
      </c>
      <c r="F11" s="147">
        <v>90469</v>
      </c>
      <c r="G11" s="146">
        <f>'4. Cons Stat of CF'!D18</f>
        <v>2976</v>
      </c>
      <c r="H11" s="179"/>
      <c r="I11" s="208">
        <v>239237</v>
      </c>
      <c r="J11" s="2"/>
      <c r="K11" s="2"/>
    </row>
    <row r="12" spans="1:11" ht="14.1" customHeight="1" x14ac:dyDescent="0.2">
      <c r="A12" s="2"/>
      <c r="B12" s="74"/>
      <c r="C12" s="161" t="s">
        <v>168</v>
      </c>
      <c r="D12" s="161" t="s">
        <v>168</v>
      </c>
      <c r="E12" s="161" t="s">
        <v>168</v>
      </c>
      <c r="F12" s="161" t="s">
        <v>168</v>
      </c>
      <c r="G12" s="160"/>
      <c r="H12" s="179"/>
      <c r="I12" s="235" t="s">
        <v>168</v>
      </c>
      <c r="J12" s="2"/>
      <c r="K12" s="2"/>
    </row>
    <row r="13" spans="1:11" ht="14.1" customHeight="1" x14ac:dyDescent="0.2">
      <c r="A13" s="2"/>
      <c r="B13" s="30" t="s">
        <v>125</v>
      </c>
      <c r="C13" s="156">
        <v>110</v>
      </c>
      <c r="D13" s="156">
        <v>100</v>
      </c>
      <c r="E13" s="156">
        <v>187</v>
      </c>
      <c r="F13" s="156">
        <v>32</v>
      </c>
      <c r="G13" s="158">
        <f>'4. Cons Stat of CF'!D20</f>
        <v>277</v>
      </c>
      <c r="H13" s="179"/>
      <c r="I13" s="204">
        <v>429</v>
      </c>
      <c r="J13" s="2"/>
      <c r="K13" s="2"/>
    </row>
    <row r="14" spans="1:11" ht="14.1" customHeight="1" x14ac:dyDescent="0.2">
      <c r="A14" s="2"/>
      <c r="B14" s="30" t="s">
        <v>164</v>
      </c>
      <c r="C14" s="156">
        <v>-444</v>
      </c>
      <c r="D14" s="156">
        <v>-126</v>
      </c>
      <c r="E14" s="156">
        <v>-506</v>
      </c>
      <c r="F14" s="156">
        <v>-517</v>
      </c>
      <c r="G14" s="158">
        <f>'4. Cons Stat of CF'!D21</f>
        <v>-437</v>
      </c>
      <c r="H14" s="179"/>
      <c r="I14" s="204">
        <v>-1593</v>
      </c>
      <c r="J14" s="2"/>
      <c r="K14" s="2"/>
    </row>
    <row r="15" spans="1:11" ht="14.1" customHeight="1" x14ac:dyDescent="0.2">
      <c r="A15" s="2"/>
      <c r="B15" s="29" t="s">
        <v>165</v>
      </c>
      <c r="C15" s="153">
        <v>-3295</v>
      </c>
      <c r="D15" s="153">
        <v>-1687</v>
      </c>
      <c r="E15" s="153">
        <v>-1407</v>
      </c>
      <c r="F15" s="153">
        <v>-2711</v>
      </c>
      <c r="G15" s="159">
        <f>'4. Cons Stat of CF'!D22</f>
        <v>-1887</v>
      </c>
      <c r="H15" s="179"/>
      <c r="I15" s="202">
        <v>-9100</v>
      </c>
      <c r="J15" s="2"/>
      <c r="K15" s="2"/>
    </row>
    <row r="16" spans="1:11" ht="15" customHeight="1" thickBot="1" x14ac:dyDescent="0.25">
      <c r="A16" s="2"/>
      <c r="B16" s="36" t="s">
        <v>184</v>
      </c>
      <c r="C16" s="147">
        <v>32358</v>
      </c>
      <c r="D16" s="147">
        <v>52927</v>
      </c>
      <c r="E16" s="147">
        <v>56415</v>
      </c>
      <c r="F16" s="147">
        <v>87273</v>
      </c>
      <c r="G16" s="146">
        <f>'4. Cons Stat of CF'!D23</f>
        <v>929</v>
      </c>
      <c r="H16" s="179"/>
      <c r="I16" s="208">
        <v>228973</v>
      </c>
      <c r="J16" s="2"/>
      <c r="K16" s="2"/>
    </row>
    <row r="17" spans="1:11" ht="14.1" customHeight="1" x14ac:dyDescent="0.2">
      <c r="A17" s="2"/>
      <c r="B17" s="115"/>
      <c r="C17" s="236" t="s">
        <v>168</v>
      </c>
      <c r="D17" s="236" t="s">
        <v>168</v>
      </c>
      <c r="E17" s="236" t="s">
        <v>168</v>
      </c>
      <c r="F17" s="236" t="s">
        <v>168</v>
      </c>
      <c r="G17" s="237"/>
      <c r="H17" s="179"/>
      <c r="I17" s="238" t="s">
        <v>168</v>
      </c>
      <c r="J17" s="2"/>
      <c r="K17" s="2"/>
    </row>
    <row r="18" spans="1:11" ht="15" customHeight="1" thickBot="1" x14ac:dyDescent="0.25">
      <c r="A18" s="2"/>
      <c r="B18" s="36" t="s">
        <v>185</v>
      </c>
      <c r="C18" s="147">
        <v>-22279</v>
      </c>
      <c r="D18" s="147">
        <v>-24587</v>
      </c>
      <c r="E18" s="147">
        <v>-27915</v>
      </c>
      <c r="F18" s="147">
        <v>-9112</v>
      </c>
      <c r="G18" s="146">
        <f>'4. Cons Stat of CF'!D29</f>
        <v>-9913</v>
      </c>
      <c r="H18" s="179"/>
      <c r="I18" s="208">
        <v>-83893</v>
      </c>
      <c r="J18" s="2"/>
      <c r="K18" s="2"/>
    </row>
    <row r="19" spans="1:11" ht="14.1" customHeight="1" x14ac:dyDescent="0.2">
      <c r="A19" s="2"/>
      <c r="B19" s="115"/>
      <c r="C19" s="236" t="s">
        <v>168</v>
      </c>
      <c r="D19" s="236" t="s">
        <v>168</v>
      </c>
      <c r="E19" s="236" t="s">
        <v>168</v>
      </c>
      <c r="F19" s="236" t="s">
        <v>168</v>
      </c>
      <c r="G19" s="237"/>
      <c r="H19" s="179"/>
      <c r="I19" s="238" t="s">
        <v>168</v>
      </c>
      <c r="J19" s="2"/>
      <c r="K19" s="2"/>
    </row>
    <row r="20" spans="1:11" ht="15" customHeight="1" thickBot="1" x14ac:dyDescent="0.25">
      <c r="A20" s="2"/>
      <c r="B20" s="36" t="s">
        <v>186</v>
      </c>
      <c r="C20" s="147">
        <v>-2087</v>
      </c>
      <c r="D20" s="147">
        <v>-2720</v>
      </c>
      <c r="E20" s="147">
        <v>-5307</v>
      </c>
      <c r="F20" s="147">
        <v>-4657</v>
      </c>
      <c r="G20" s="146">
        <f>'4. Cons Stat of CF'!D37</f>
        <v>-2902</v>
      </c>
      <c r="H20" s="179"/>
      <c r="I20" s="208">
        <v>-14771</v>
      </c>
      <c r="J20" s="2"/>
      <c r="K20" s="2"/>
    </row>
    <row r="21" spans="1:11" ht="14.1" customHeight="1" x14ac:dyDescent="0.2">
      <c r="A21" s="2"/>
      <c r="B21" s="115"/>
      <c r="C21" s="236" t="s">
        <v>168</v>
      </c>
      <c r="D21" s="236" t="s">
        <v>168</v>
      </c>
      <c r="E21" s="236" t="s">
        <v>168</v>
      </c>
      <c r="F21" s="236" t="s">
        <v>168</v>
      </c>
      <c r="G21" s="237"/>
      <c r="H21" s="179"/>
      <c r="I21" s="238" t="s">
        <v>168</v>
      </c>
      <c r="J21" s="2"/>
      <c r="K21" s="2"/>
    </row>
    <row r="22" spans="1:11" x14ac:dyDescent="0.2">
      <c r="A22" s="2"/>
      <c r="B22" s="67" t="s">
        <v>187</v>
      </c>
      <c r="C22" s="194">
        <v>7992</v>
      </c>
      <c r="D22" s="194">
        <v>25620</v>
      </c>
      <c r="E22" s="194">
        <v>23193</v>
      </c>
      <c r="F22" s="194">
        <v>73504</v>
      </c>
      <c r="G22" s="193">
        <f>'4. Cons Stat of CF'!D39</f>
        <v>-11886</v>
      </c>
      <c r="H22" s="179"/>
      <c r="I22" s="203">
        <v>130309</v>
      </c>
      <c r="J22" s="2"/>
      <c r="K22" s="2"/>
    </row>
    <row r="23" spans="1:11" x14ac:dyDescent="0.2">
      <c r="A23" s="2"/>
      <c r="B23" s="2"/>
      <c r="C23" s="179"/>
      <c r="D23" s="179"/>
      <c r="E23" s="179"/>
      <c r="F23" s="179"/>
      <c r="G23" s="155"/>
      <c r="H23" s="179"/>
      <c r="I23" s="239" t="s">
        <v>168</v>
      </c>
      <c r="J23" s="2"/>
      <c r="K23" s="2"/>
    </row>
    <row r="24" spans="1:11" x14ac:dyDescent="0.2">
      <c r="A24" s="2"/>
      <c r="B24" s="2"/>
      <c r="C24" s="179"/>
      <c r="D24" s="179"/>
      <c r="E24" s="179"/>
      <c r="F24" s="179"/>
      <c r="G24" s="155"/>
      <c r="H24" s="179"/>
      <c r="I24" s="239"/>
      <c r="J24" s="2"/>
      <c r="K24" s="2"/>
    </row>
    <row r="25" spans="1:11" x14ac:dyDescent="0.2">
      <c r="A25" s="2"/>
      <c r="B25" s="30" t="s">
        <v>178</v>
      </c>
      <c r="C25" s="156">
        <f t="shared" ref="C25:G25" si="0">C16+C18</f>
        <v>10079</v>
      </c>
      <c r="D25" s="156">
        <f t="shared" si="0"/>
        <v>28340</v>
      </c>
      <c r="E25" s="156">
        <f t="shared" si="0"/>
        <v>28500</v>
      </c>
      <c r="F25" s="156">
        <f t="shared" si="0"/>
        <v>78161</v>
      </c>
      <c r="G25" s="158">
        <f t="shared" si="0"/>
        <v>-8984</v>
      </c>
      <c r="H25" s="179"/>
      <c r="I25" s="240">
        <v>145080</v>
      </c>
      <c r="J25" s="2"/>
      <c r="K25" s="2"/>
    </row>
    <row r="26" spans="1:11" x14ac:dyDescent="0.2">
      <c r="A26" s="2"/>
      <c r="B26" s="54"/>
      <c r="C26" s="181"/>
      <c r="D26" s="181"/>
      <c r="E26" s="181"/>
      <c r="F26" s="181"/>
      <c r="G26" s="180"/>
      <c r="H26" s="209"/>
      <c r="I26" s="241" t="s">
        <v>168</v>
      </c>
      <c r="J26" s="2"/>
      <c r="K26" s="2"/>
    </row>
    <row r="27" spans="1:11" ht="15.75" customHeight="1" x14ac:dyDescent="0.2">
      <c r="A27" s="2"/>
      <c r="B27" s="67" t="s">
        <v>193</v>
      </c>
      <c r="C27" s="194">
        <v>-7456</v>
      </c>
      <c r="D27" s="194">
        <v>16034</v>
      </c>
      <c r="E27" s="194">
        <v>15163</v>
      </c>
      <c r="F27" s="194">
        <v>66134</v>
      </c>
      <c r="G27" s="193">
        <v>-20228</v>
      </c>
      <c r="H27" s="179"/>
      <c r="I27" s="203">
        <v>89875</v>
      </c>
      <c r="J27" s="2"/>
      <c r="K27" s="2"/>
    </row>
    <row r="28" spans="1:11" ht="14.1" customHeight="1" x14ac:dyDescent="0.2">
      <c r="A28" s="2"/>
      <c r="B28" s="19" t="s">
        <v>166</v>
      </c>
      <c r="C28" s="256">
        <f>'1. Key figures table'!D14</f>
        <v>-0.05</v>
      </c>
      <c r="D28" s="113">
        <f>D27/'5. Stat of Income (Q)'!D6</f>
        <v>8.5503722190226311E-2</v>
      </c>
      <c r="E28" s="113">
        <f>E27/'5. Stat of Income (Q)'!E6</f>
        <v>8.599217376509953E-2</v>
      </c>
      <c r="F28" s="113">
        <f>F27/'5. Stat of Income (Q)'!F6</f>
        <v>0.38008264415312731</v>
      </c>
      <c r="G28" s="257">
        <f>'1. Key figures table'!C14</f>
        <v>-0.12</v>
      </c>
      <c r="H28" s="255"/>
      <c r="I28" s="114">
        <f>I27/'5. Stat of Income (Q)'!I6</f>
        <v>0.13086089359607919</v>
      </c>
      <c r="J28" s="2"/>
      <c r="K28" s="2"/>
    </row>
    <row r="29" spans="1:11" ht="6.75" customHeight="1" x14ac:dyDescent="0.2">
      <c r="A29" s="2"/>
      <c r="B29" s="22"/>
      <c r="C29" s="22"/>
      <c r="D29" s="22"/>
      <c r="E29" s="22"/>
      <c r="F29" s="22"/>
      <c r="G29" s="22"/>
      <c r="H29" s="2"/>
      <c r="I29" s="22"/>
      <c r="J29" s="2"/>
      <c r="K29" s="2"/>
    </row>
    <row r="30" spans="1:11" ht="14.1" customHeight="1" x14ac:dyDescent="0.2">
      <c r="A30" s="2"/>
      <c r="B30" s="62" t="s">
        <v>173</v>
      </c>
      <c r="C30" s="2"/>
      <c r="D30" s="2"/>
      <c r="E30" s="2"/>
      <c r="F30" s="2"/>
      <c r="G30" s="2"/>
      <c r="H30" s="2"/>
      <c r="I30" s="2"/>
      <c r="J30" s="2"/>
      <c r="K30" s="2"/>
    </row>
    <row r="31" spans="1:11" ht="14.1" customHeight="1" x14ac:dyDescent="0.2">
      <c r="A31" s="2"/>
      <c r="B31" s="57" t="s">
        <v>194</v>
      </c>
      <c r="C31" s="2"/>
      <c r="D31" s="2"/>
      <c r="E31" s="2"/>
      <c r="F31" s="2"/>
      <c r="G31" s="2"/>
      <c r="H31" s="2"/>
      <c r="I31" s="2"/>
      <c r="J31" s="2"/>
      <c r="K31" s="2"/>
    </row>
    <row r="32" spans="1:11" ht="14.1" customHeight="1" x14ac:dyDescent="0.2">
      <c r="A32" s="2"/>
      <c r="B32" s="2"/>
      <c r="C32" s="2"/>
      <c r="D32" s="2"/>
      <c r="E32" s="2"/>
      <c r="F32" s="2"/>
      <c r="G32" s="2"/>
      <c r="H32" s="2"/>
      <c r="I32" s="2"/>
      <c r="J32" s="2"/>
      <c r="K32" s="2"/>
    </row>
    <row r="33" spans="1:11" ht="14.1" customHeight="1" x14ac:dyDescent="0.2">
      <c r="A33" s="2"/>
      <c r="B33" s="2"/>
      <c r="C33" s="2"/>
      <c r="D33" s="2"/>
      <c r="E33" s="2"/>
      <c r="F33" s="2"/>
      <c r="G33" s="2"/>
      <c r="H33" s="2"/>
      <c r="I33" s="2"/>
      <c r="J33" s="2"/>
      <c r="K33" s="2"/>
    </row>
    <row r="34" spans="1:11" ht="14.1" customHeight="1" x14ac:dyDescent="0.2">
      <c r="A34" s="2"/>
      <c r="B34" s="2"/>
      <c r="C34" s="2"/>
      <c r="D34" s="2"/>
      <c r="E34" s="2"/>
      <c r="F34" s="2"/>
      <c r="G34" s="2"/>
      <c r="H34" s="2"/>
      <c r="I34" s="2"/>
      <c r="J34" s="2"/>
      <c r="K34" s="2"/>
    </row>
    <row r="35" spans="1:11" ht="14.1" customHeight="1" x14ac:dyDescent="0.2">
      <c r="A35" s="2"/>
      <c r="B35" s="149"/>
      <c r="C35" s="263"/>
      <c r="D35" s="2"/>
      <c r="E35" s="2"/>
      <c r="F35" s="2"/>
      <c r="G35" s="2"/>
      <c r="H35" s="2"/>
      <c r="I35" s="2"/>
      <c r="J35" s="2"/>
      <c r="K35" s="2"/>
    </row>
    <row r="36" spans="1:11" x14ac:dyDescent="0.2">
      <c r="B36" s="150"/>
      <c r="C36" s="264"/>
    </row>
    <row r="37" spans="1:11" x14ac:dyDescent="0.2">
      <c r="B37" s="150"/>
    </row>
  </sheetData>
  <mergeCells count="1">
    <mergeCell ref="B2:D2"/>
  </mergeCells>
  <pageMargins left="0.75" right="0.75" top="1" bottom="1" header="0.5" footer="0.5"/>
  <pageSetup scale="64" orientation="portrait" r:id="rId1"/>
  <ignoredErrors>
    <ignoredError sqref="G9:G10"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1936A1806B7714DAE14CA1ECD068952" ma:contentTypeVersion="0" ma:contentTypeDescription="Create a new document." ma:contentTypeScope="" ma:versionID="4774143b1b542f445efc9c71e38aa41e">
  <xsd:schema xmlns:xsd="http://www.w3.org/2001/XMLSchema" xmlns:xs="http://www.w3.org/2001/XMLSchema" xmlns:p="http://schemas.microsoft.com/office/2006/metadata/properties" xmlns:ns2="3EBFE569-C1B6-4F6B-8488-98BE6949A4E3" xmlns:ns3="1e77aff3-56fb-459a-8532-f6248deba525" targetNamespace="http://schemas.microsoft.com/office/2006/metadata/properties" ma:root="true" ma:fieldsID="f2ea67ba7e75fa304a1e25a61e7f0e7b" ns2:_="" ns3:_="">
    <xsd:import namespace="3EBFE569-C1B6-4F6B-8488-98BE6949A4E3"/>
    <xsd:import namespace="1e77aff3-56fb-459a-8532-f6248deba52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FE569-C1B6-4F6B-8488-98BE6949A4E3"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e77aff3-56fb-459a-8532-f6248deba52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1D6EFDD-3C30-4758-B3C9-F1A5DC8264EB}">
  <ds:schemaRefs>
    <ds:schemaRef ds:uri="http://purl.org/dc/elements/1.1/"/>
    <ds:schemaRef ds:uri="http://schemas.microsoft.com/office/2006/metadata/properties"/>
    <ds:schemaRef ds:uri="http://schemas.microsoft.com/office/2006/documentManagement/types"/>
    <ds:schemaRef ds:uri="http://purl.org/dc/terms/"/>
    <ds:schemaRef ds:uri="http://purl.org/dc/dcmitype/"/>
    <ds:schemaRef ds:uri="http://schemas.microsoft.com/office/infopath/2007/PartnerControls"/>
    <ds:schemaRef ds:uri="1e77aff3-56fb-459a-8532-f6248deba525"/>
    <ds:schemaRef ds:uri="http://schemas.openxmlformats.org/package/2006/metadata/core-properties"/>
    <ds:schemaRef ds:uri="3EBFE569-C1B6-4F6B-8488-98BE6949A4E3"/>
    <ds:schemaRef ds:uri="http://www.w3.org/XML/1998/namespace"/>
  </ds:schemaRefs>
</ds:datastoreItem>
</file>

<file path=customXml/itemProps2.xml><?xml version="1.0" encoding="utf-8"?>
<ds:datastoreItem xmlns:ds="http://schemas.openxmlformats.org/officeDocument/2006/customXml" ds:itemID="{766A9DA4-E577-491C-B5EB-210FA7A070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BFE569-C1B6-4F6B-8488-98BE6949A4E3"/>
    <ds:schemaRef ds:uri="1e77aff3-56fb-459a-8532-f6248deba5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2993416-4265-4932-A361-270EE7DDA1A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Cover</vt:lpstr>
      <vt:lpstr>1. Key figures table</vt:lpstr>
      <vt:lpstr>2. Cons Stat of Income</vt:lpstr>
      <vt:lpstr>3. Cons Balance Sheet</vt:lpstr>
      <vt:lpstr>4. Cons Stat of CF</vt:lpstr>
      <vt:lpstr>5. Stat of Income (Q)</vt:lpstr>
      <vt:lpstr>6. Balance Sheet (Q)</vt:lpstr>
      <vt:lpstr>7. CF (Q)</vt:lpstr>
      <vt:lpstr>'1. Key figures table'!Print_Area</vt:lpstr>
      <vt:lpstr>'2. Cons Stat of Income'!Print_Area</vt:lpstr>
      <vt:lpstr>'3. Cons Balance Sheet'!Print_Area</vt:lpstr>
      <vt:lpstr>'4. Cons Stat of CF'!Print_Area</vt:lpstr>
      <vt:lpstr>'5. Stat of Income (Q)'!Print_Area</vt:lpstr>
      <vt:lpstr>'6. Balance Sheet (Q)'!Print_Area</vt:lpstr>
      <vt:lpstr>'7. CF (Q)'!Print_Area</vt:lpstr>
      <vt:lpstr>Cover!Print_Area</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Nikoleta Pantazidou</cp:lastModifiedBy>
  <cp:revision>2</cp:revision>
  <dcterms:created xsi:type="dcterms:W3CDTF">2019-04-15T12:41:30Z</dcterms:created>
  <dcterms:modified xsi:type="dcterms:W3CDTF">2019-04-19T09:16:42Z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0x010100B1936A1806B7714DAE14CA1ECD068952</vt:lpwstr>
  </property>
</Properties>
</file>