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https://tomtominternational.sharepoint.com/teams/Corp/InvestorRelations/Q12018/Shared Documents/Press Release/"/>
    </mc:Choice>
  </mc:AlternateContent>
  <bookViews>
    <workbookView xWindow="0" yWindow="0" windowWidth="28800" windowHeight="12324" tabRatio="928"/>
  </bookViews>
  <sheets>
    <sheet name="Cover" sheetId="3" r:id="rId1"/>
    <sheet name="1. Key figures table" sheetId="7" r:id="rId2"/>
    <sheet name="2. Cons Stat of Income" sheetId="8" r:id="rId3"/>
    <sheet name="3. Cons Balance Sheet" sheetId="9" r:id="rId4"/>
    <sheet name="4. Cons Stat of CF" sheetId="10" r:id="rId5"/>
    <sheet name="5. Stat of Income (Q)" sheetId="11" r:id="rId6"/>
    <sheet name="6. Balance Sheet (Q)" sheetId="12" r:id="rId7"/>
    <sheet name="7. CF (Q)" sheetId="13" r:id="rId8"/>
  </sheets>
  <definedNames>
    <definedName name="_ftn1" localSheetId="4">'4. Cons Stat of CF'!#REF!</definedName>
    <definedName name="_ftn1" localSheetId="7">'7. CF (Q)'!#REF!</definedName>
    <definedName name="_ftnref1" localSheetId="4">'4. Cons Stat of CF'!#REF!</definedName>
    <definedName name="_ftnref1" localSheetId="7">'7. CF (Q)'!#REF!</definedName>
    <definedName name="Consolidated_condensed_balance_sheet" localSheetId="3">'3. Cons Balance Sheet'!$B$5:$F$48</definedName>
    <definedName name="Consolidated_condensed_BS">'6. Balance Sheet (Q)'!$B$5:$H$33</definedName>
    <definedName name="Consolidated_condensed_statement_of_income" localSheetId="2">'2. Cons Stat of Income'!$B$5:$D$35</definedName>
    <definedName name="Consolidated_condensed_statement_of_income" localSheetId="5">'5. Stat of Income (Q)'!$B$5:$H$36</definedName>
    <definedName name="Consolidated_condensed_statement_of_income" localSheetId="6">'6. Balance Sheet (Q)'!$B$5:$H$19</definedName>
    <definedName name="Consolidated_condensed_statements_of_cash_flows" localSheetId="4">'4. Cons Stat of CF'!$B$5:$F$38</definedName>
    <definedName name="Consolidated_condensed_statements_of_cash_flows" localSheetId="7">'7. CF (Q)'!$B$5:$H$22</definedName>
    <definedName name="FX_rate">#REF!</definedName>
    <definedName name="Key_figures" localSheetId="1">'1. Key figures table'!$B$5:$E$20</definedName>
    <definedName name="_xlnm.Print_Area" localSheetId="1">'1. Key figures table'!$B$2:$E$117</definedName>
    <definedName name="_xlnm.Print_Area" localSheetId="2">'2. Cons Stat of Income'!$B$2:$D$38</definedName>
    <definedName name="_xlnm.Print_Area" localSheetId="3">'3. Cons Balance Sheet'!$B$2:$F$48</definedName>
    <definedName name="_xlnm.Print_Area" localSheetId="4">'4. Cons Stat of CF'!$B$2:$F$40</definedName>
    <definedName name="_xlnm.Print_Area" localSheetId="5">'5. Stat of Income (Q)'!$B$2:$J$40</definedName>
    <definedName name="_xlnm.Print_Area" localSheetId="6">'6. Balance Sheet (Q)'!$B$2:$H$37</definedName>
    <definedName name="_xlnm.Print_Area" localSheetId="7">'7. CF (Q)'!$B$2:$L$24</definedName>
    <definedName name="_xlnm.Print_Area" localSheetId="0">Cover!$B$2:$R$44</definedName>
    <definedName name="_xlnm.Print_Titles" localSheetId="1">'1. Key figures table'!$2:$3</definedName>
    <definedName name="Table_1Income" localSheetId="1">'1. Key figures table'!#REF!</definedName>
    <definedName name="Table_1Income" localSheetId="2">'2. Cons Stat of Income'!$B$5:$D$35</definedName>
    <definedName name="Table_1Income" localSheetId="3">'3. Cons Balance Sheet'!$B$5:$F$48</definedName>
    <definedName name="Table_1Income" localSheetId="4">'4. Cons Stat of CF'!$B$5:$F$38</definedName>
    <definedName name="Table_1Income" localSheetId="5">'5. Stat of Income (Q)'!$B$5:$H$36</definedName>
    <definedName name="Table_1Income" localSheetId="6">'6. Balance Sheet (Q)'!$B$5:$H$19</definedName>
    <definedName name="Table_1Income" localSheetId="7">'7. CF (Q)'!$B$5:$H$22</definedName>
    <definedName name="Table_1Income">#REF!</definedName>
    <definedName name="Table_2Income" localSheetId="1">'1. Key figures table'!#REF!</definedName>
    <definedName name="Table_2Income" localSheetId="2">'2. Cons Stat of Income'!#REF!</definedName>
    <definedName name="Table_2Income" localSheetId="3">'3. Cons Balance Sheet'!#REF!</definedName>
    <definedName name="Table_2Income" localSheetId="4">'4. Cons Stat of CF'!#REF!</definedName>
    <definedName name="Table_2Income" localSheetId="5">'5. Stat of Income (Q)'!#REF!</definedName>
    <definedName name="Table_2Income" localSheetId="6">'6. Balance Sheet (Q)'!#REF!</definedName>
    <definedName name="Table_2Income" localSheetId="7">'7. CF (Q)'!#REF!</definedName>
    <definedName name="Table_2Income">#REF!</definedName>
  </definedNames>
  <calcPr calcId="171027"/>
</workbook>
</file>

<file path=xl/calcChain.xml><?xml version="1.0" encoding="utf-8"?>
<calcChain xmlns="http://schemas.openxmlformats.org/spreadsheetml/2006/main">
  <c r="D86" i="7" l="1"/>
  <c r="C86" i="7"/>
  <c r="D106" i="7"/>
  <c r="H8" i="12" l="1"/>
  <c r="H9" i="12"/>
  <c r="H10" i="12"/>
  <c r="H11" i="12"/>
  <c r="H14" i="12"/>
  <c r="H15" i="12"/>
  <c r="H16" i="12"/>
  <c r="H17" i="12"/>
  <c r="H19" i="12"/>
  <c r="H22" i="12"/>
  <c r="H24" i="12"/>
  <c r="H26" i="12"/>
  <c r="H27" i="12"/>
  <c r="H28" i="12"/>
  <c r="H29" i="12"/>
  <c r="H30" i="12"/>
  <c r="H33" i="12"/>
  <c r="H31" i="12" l="1"/>
  <c r="H36" i="11"/>
  <c r="H35" i="11"/>
  <c r="H32" i="11"/>
  <c r="H31" i="11"/>
  <c r="H30" i="11"/>
  <c r="H27" i="11"/>
  <c r="H26" i="11"/>
  <c r="H24" i="11"/>
  <c r="H23" i="11"/>
  <c r="H22" i="11"/>
  <c r="H21" i="11"/>
  <c r="H19" i="11"/>
  <c r="H17" i="11"/>
  <c r="H15" i="11"/>
  <c r="H13" i="11"/>
  <c r="H12" i="11"/>
  <c r="H11" i="11"/>
  <c r="H10" i="11"/>
  <c r="H8" i="11"/>
  <c r="H7" i="11"/>
  <c r="H6" i="11"/>
  <c r="G35" i="12" l="1"/>
</calcChain>
</file>

<file path=xl/sharedStrings.xml><?xml version="1.0" encoding="utf-8"?>
<sst xmlns="http://schemas.openxmlformats.org/spreadsheetml/2006/main" count="326" uniqueCount="201">
  <si>
    <t>Key figures</t>
  </si>
  <si>
    <t>(€ in millions, unless stated otherwise)</t>
  </si>
  <si>
    <t>Telematics</t>
  </si>
  <si>
    <t>Consumer</t>
  </si>
  <si>
    <t>REVENUE</t>
  </si>
  <si>
    <t>GROSS RESULT</t>
  </si>
  <si>
    <t>Gross margin</t>
  </si>
  <si>
    <t>EBITDA</t>
  </si>
  <si>
    <t>EBITDA margin</t>
  </si>
  <si>
    <t>OPERATING RESULT (EBIT)</t>
  </si>
  <si>
    <t>EBIT margin</t>
  </si>
  <si>
    <t>NET RESULT</t>
  </si>
  <si>
    <t>ADJUSTED NET RESULT</t>
  </si>
  <si>
    <r>
      <t xml:space="preserve">DATA PER SHARE </t>
    </r>
    <r>
      <rPr>
        <sz val="10"/>
        <rFont val="Arial"/>
        <family val="2"/>
      </rPr>
      <t xml:space="preserve">(in €) </t>
    </r>
  </si>
  <si>
    <t>EPS - fully diluted</t>
  </si>
  <si>
    <r>
      <t>Adjusted EPS</t>
    </r>
    <r>
      <rPr>
        <vertAlign val="superscript"/>
        <sz val="10"/>
        <rFont val="Arial"/>
        <family val="2"/>
      </rPr>
      <t>1</t>
    </r>
    <r>
      <rPr>
        <sz val="10"/>
        <rFont val="Arial"/>
        <family val="2"/>
      </rPr>
      <t xml:space="preserve"> - fully diluted</t>
    </r>
  </si>
  <si>
    <t>Total Telematics revenue</t>
  </si>
  <si>
    <t>Subscriber installed base (# in thousands)</t>
  </si>
  <si>
    <t>Consumer products</t>
  </si>
  <si>
    <t>Automotive hardware</t>
  </si>
  <si>
    <t>Total Consumer revenue</t>
  </si>
  <si>
    <t>(€ in millions)</t>
  </si>
  <si>
    <t>Total revenue</t>
  </si>
  <si>
    <t>FX sensitivity</t>
  </si>
  <si>
    <t>Revenue</t>
  </si>
  <si>
    <t>Gross result</t>
  </si>
  <si>
    <t xml:space="preserve">Gross margin </t>
  </si>
  <si>
    <t>FX RATES IN €</t>
  </si>
  <si>
    <t>US dollar</t>
  </si>
  <si>
    <t>GB pound</t>
  </si>
  <si>
    <t>Cost of sales</t>
  </si>
  <si>
    <t>Research and development</t>
  </si>
  <si>
    <t>Amortisation of technology &amp; databases</t>
  </si>
  <si>
    <t>Marketing</t>
  </si>
  <si>
    <t>Net result</t>
  </si>
  <si>
    <t xml:space="preserve">Net result </t>
  </si>
  <si>
    <t>Net result attributed to equity holders</t>
  </si>
  <si>
    <t>Adjusted net result</t>
  </si>
  <si>
    <t>Adjusted EPS, € fully diluted</t>
  </si>
  <si>
    <t>Deferred revenue balance by segment</t>
  </si>
  <si>
    <t>Automotive</t>
  </si>
  <si>
    <t>Consolidated condensed statement of income</t>
  </si>
  <si>
    <t>(€ in thousands)</t>
  </si>
  <si>
    <t>Research and development expenses</t>
  </si>
  <si>
    <t>Amortisation of technology and databases</t>
  </si>
  <si>
    <t>Marketing expenses</t>
  </si>
  <si>
    <t>Selling, general and administrative expenses</t>
  </si>
  <si>
    <t>TOTAL OPERATING EXPENSES</t>
  </si>
  <si>
    <t>OPERATING RESULT</t>
  </si>
  <si>
    <t>Interest result</t>
  </si>
  <si>
    <t>Other financial result</t>
  </si>
  <si>
    <t>Result of associates</t>
  </si>
  <si>
    <t>RESULT BEFORE TAX</t>
  </si>
  <si>
    <t>Attributable to:</t>
  </si>
  <si>
    <t>- Equity holders of the parent</t>
  </si>
  <si>
    <t>- Non-controlling interests</t>
  </si>
  <si>
    <t>Basic number of shares (in thousands)</t>
  </si>
  <si>
    <t>Diluted number of shares (in thousands)</t>
  </si>
  <si>
    <t>EARNINGS PER SHARE (in €)</t>
  </si>
  <si>
    <t>Basic</t>
  </si>
  <si>
    <t>Consolidated condensed balance sheet</t>
  </si>
  <si>
    <t>Goodwill</t>
  </si>
  <si>
    <t>Other intangible assets</t>
  </si>
  <si>
    <t>Property, plant and equipment</t>
  </si>
  <si>
    <t>TOTAL NON-CURRENT ASSETS</t>
  </si>
  <si>
    <t>Inventories</t>
  </si>
  <si>
    <t>Trade receivables</t>
  </si>
  <si>
    <t>Other receivables and prepayments</t>
  </si>
  <si>
    <t>Other financial assets</t>
  </si>
  <si>
    <t>Cash and cash equivalents</t>
  </si>
  <si>
    <t>TOTAL CURRENT ASSETS</t>
  </si>
  <si>
    <t>TOTAL ASSETS</t>
  </si>
  <si>
    <t>Share capital</t>
  </si>
  <si>
    <t>Share premium</t>
  </si>
  <si>
    <t>Other reserves</t>
  </si>
  <si>
    <t>Accumulated deficit</t>
  </si>
  <si>
    <t>EQUITY ATTRIBUTABLE TO EQUITY HOLDERS OF THE PARENT</t>
  </si>
  <si>
    <t>Non-controlling interests</t>
  </si>
  <si>
    <t>TOTAL EQUITY</t>
  </si>
  <si>
    <t>Borrowings</t>
  </si>
  <si>
    <t>Deferred tax liability</t>
  </si>
  <si>
    <t>Provisions</t>
  </si>
  <si>
    <t>Deferred revenue</t>
  </si>
  <si>
    <t>TOTAL NON-CURRENT LIABILITIES</t>
  </si>
  <si>
    <t>Trade payables</t>
  </si>
  <si>
    <t>Other taxes and social security</t>
  </si>
  <si>
    <t>Accruals and other liabilities</t>
  </si>
  <si>
    <t>TOTAL CURRENT LIABILITIES</t>
  </si>
  <si>
    <t>TOTAL EQUITY AND LIABILITIES</t>
  </si>
  <si>
    <t>Consolidated condensed statements of cash flows</t>
  </si>
  <si>
    <t>Operating result</t>
  </si>
  <si>
    <t>Depreciation and amortisation</t>
  </si>
  <si>
    <t>Change in provisions</t>
  </si>
  <si>
    <t>Equity-settled stock compensation expenses</t>
  </si>
  <si>
    <t>Changes in working capital:</t>
  </si>
  <si>
    <t>Change in inventories</t>
  </si>
  <si>
    <t>Change in receivables and prepayments</t>
  </si>
  <si>
    <r>
      <t>Change in liabilities (excluding provisions)</t>
    </r>
    <r>
      <rPr>
        <vertAlign val="superscript"/>
        <sz val="10"/>
        <rFont val="Arial"/>
        <family val="2"/>
      </rPr>
      <t>1</t>
    </r>
  </si>
  <si>
    <t>CASH GENERATED FROM OPERATIONS</t>
  </si>
  <si>
    <t>Interest received</t>
  </si>
  <si>
    <t>Interest (paid)</t>
  </si>
  <si>
    <t>Corporate income taxes (paid)</t>
  </si>
  <si>
    <t>CASH FLOWS FROM OPERATING ACTIVITIES</t>
  </si>
  <si>
    <t>Investments in intangible assets</t>
  </si>
  <si>
    <t>Investments in property, plant and equipment</t>
  </si>
  <si>
    <t>CASH FLOWS FROM INVESTING ACTIVITIES</t>
  </si>
  <si>
    <t>Change in utilisation of credit facility</t>
  </si>
  <si>
    <t>Repayment of borrowings</t>
  </si>
  <si>
    <t>Proceeds on issue of ordinary shares</t>
  </si>
  <si>
    <t>CASH FLOWS FROM FINANCING ACTIVITIES</t>
  </si>
  <si>
    <t>Net increase / (decrease) in cash and cash equivalents</t>
  </si>
  <si>
    <t>Cash and cash equivalents at the beginning of period</t>
  </si>
  <si>
    <t>CASH AND CASH EQUIVALENTS AT THE END OF PERIOD</t>
  </si>
  <si>
    <r>
      <rPr>
        <i/>
        <vertAlign val="superscript"/>
        <sz val="10"/>
        <rFont val="Arial"/>
        <family val="2"/>
      </rPr>
      <t>1</t>
    </r>
    <r>
      <rPr>
        <i/>
        <sz val="10"/>
        <rFont val="Arial"/>
        <family val="2"/>
      </rPr>
      <t>Includes the movement of non-current deferred revenue presented under Non-Current liabilities.</t>
    </r>
  </si>
  <si>
    <t>MARGINS</t>
  </si>
  <si>
    <r>
      <t xml:space="preserve">EARNINGS PER SHARE </t>
    </r>
    <r>
      <rPr>
        <sz val="10"/>
        <rFont val="Arial"/>
        <family val="2"/>
      </rPr>
      <t>(in €)</t>
    </r>
  </si>
  <si>
    <t>Diluted EPS</t>
  </si>
  <si>
    <t>ASSETS</t>
  </si>
  <si>
    <t>NON-CURRENT ASSETS</t>
  </si>
  <si>
    <t>Other non-current assets</t>
  </si>
  <si>
    <t>CURRENT ASSETS</t>
  </si>
  <si>
    <t>Receivables, prepayments &amp; derivatives</t>
  </si>
  <si>
    <t>EQUITY AND LIABILITIES</t>
  </si>
  <si>
    <t>TOTAL LIABILITIES</t>
  </si>
  <si>
    <t>Net cash</t>
  </si>
  <si>
    <t>Financial gains/(losses)</t>
  </si>
  <si>
    <t>Other</t>
  </si>
  <si>
    <r>
      <t>Changes in working capital</t>
    </r>
    <r>
      <rPr>
        <vertAlign val="superscript"/>
        <sz val="10"/>
        <rFont val="Arial"/>
        <family val="2"/>
      </rPr>
      <t>1</t>
    </r>
  </si>
  <si>
    <t>Corporate income taxes (paid)/received</t>
  </si>
  <si>
    <t>NET INCREASE/(DECREASE) IN CASH AND CASH EQUIVALENTS</t>
  </si>
  <si>
    <t>Q1 '17</t>
  </si>
  <si>
    <t>Automotive &amp; Enterprise</t>
  </si>
  <si>
    <t>Total Automotive &amp; Enterprise revenue</t>
  </si>
  <si>
    <t>Enterprise</t>
  </si>
  <si>
    <t>Impairment charge</t>
  </si>
  <si>
    <t xml:space="preserve">Automotive </t>
  </si>
  <si>
    <t xml:space="preserve">Enterprise </t>
  </si>
  <si>
    <t>Subscriptions</t>
  </si>
  <si>
    <r>
      <t>Hardware and other services</t>
    </r>
    <r>
      <rPr>
        <sz val="10"/>
        <rFont val="Verdana"/>
        <family val="2"/>
      </rPr>
      <t>²</t>
    </r>
  </si>
  <si>
    <t>Monthly revenue per subscription (€)</t>
  </si>
  <si>
    <t>Data, software &amp; services and Hardware revenue split</t>
  </si>
  <si>
    <t xml:space="preserve">Hardware </t>
  </si>
  <si>
    <t>Depreciation, amortisation and impairment</t>
  </si>
  <si>
    <t xml:space="preserve">Total </t>
  </si>
  <si>
    <r>
      <t xml:space="preserve">CAPEX </t>
    </r>
    <r>
      <rPr>
        <sz val="8.5"/>
        <rFont val="Arial"/>
        <family val="2"/>
      </rPr>
      <t>(excluding acquisitions)</t>
    </r>
  </si>
  <si>
    <t>Map content</t>
  </si>
  <si>
    <t>Mapmaking platform</t>
  </si>
  <si>
    <t>Applications</t>
  </si>
  <si>
    <t xml:space="preserve">Telematics </t>
  </si>
  <si>
    <t>Treasury shares</t>
  </si>
  <si>
    <t>Income taxes</t>
  </si>
  <si>
    <t>Exchange rate changes on cash balances held in foreign currencies</t>
  </si>
  <si>
    <t xml:space="preserve">Data, software &amp; services </t>
  </si>
  <si>
    <t xml:space="preserve">Selling, general and administrative </t>
  </si>
  <si>
    <r>
      <rPr>
        <i/>
        <vertAlign val="superscript"/>
        <sz val="10"/>
        <rFont val="Arial"/>
        <family val="2"/>
      </rPr>
      <t>1</t>
    </r>
    <r>
      <rPr>
        <i/>
        <sz val="10"/>
        <rFont val="Arial"/>
        <family val="2"/>
      </rPr>
      <t>In 2017, no additional shares from assumed conversion are taken into account as the effect would be anti-dilutive.</t>
    </r>
  </si>
  <si>
    <r>
      <t>Diluted</t>
    </r>
    <r>
      <rPr>
        <vertAlign val="superscript"/>
        <sz val="10"/>
        <rFont val="Arial"/>
        <family val="2"/>
      </rPr>
      <t>1</t>
    </r>
  </si>
  <si>
    <r>
      <rPr>
        <vertAlign val="superscript"/>
        <sz val="10"/>
        <rFont val="Arial"/>
        <family val="2"/>
      </rPr>
      <t>1</t>
    </r>
    <r>
      <rPr>
        <sz val="10"/>
        <rFont val="Arial"/>
        <family val="2"/>
      </rPr>
      <t>Includes the movement of non-current deferred revenue.</t>
    </r>
  </si>
  <si>
    <r>
      <t>y.o.y. change</t>
    </r>
    <r>
      <rPr>
        <vertAlign val="superscript"/>
        <sz val="10"/>
        <rFont val="Arial"/>
        <family val="2"/>
      </rPr>
      <t>2</t>
    </r>
  </si>
  <si>
    <r>
      <t>y.o.y. change</t>
    </r>
    <r>
      <rPr>
        <vertAlign val="superscript"/>
        <sz val="10"/>
        <rFont val="Arial"/>
        <family val="2"/>
      </rPr>
      <t>1</t>
    </r>
  </si>
  <si>
    <r>
      <rPr>
        <vertAlign val="superscript"/>
        <sz val="10"/>
        <rFont val="Arial"/>
        <family val="2"/>
      </rPr>
      <t>1</t>
    </r>
    <r>
      <rPr>
        <sz val="10"/>
        <rFont val="Arial"/>
        <family val="2"/>
      </rPr>
      <t>Change percentages and totals calculated before rounding.</t>
    </r>
  </si>
  <si>
    <r>
      <rPr>
        <vertAlign val="superscript"/>
        <sz val="10"/>
        <rFont val="Arial"/>
        <family val="2"/>
      </rPr>
      <t>2</t>
    </r>
    <r>
      <rPr>
        <sz val="10"/>
        <rFont val="Arial"/>
        <family val="2"/>
      </rPr>
      <t>Other services revenue comprises installation services and separately purchased traffic service and/or map content.</t>
    </r>
  </si>
  <si>
    <r>
      <rPr>
        <vertAlign val="superscript"/>
        <sz val="10"/>
        <rFont val="Arial"/>
        <family val="2"/>
      </rPr>
      <t>1</t>
    </r>
    <r>
      <rPr>
        <sz val="10"/>
        <rFont val="Arial"/>
        <family val="2"/>
      </rPr>
      <t>Change percentages and totals calculated before rounding</t>
    </r>
  </si>
  <si>
    <t>Q1 '18</t>
  </si>
  <si>
    <r>
      <rPr>
        <vertAlign val="superscript"/>
        <sz val="10"/>
        <rFont val="Arial"/>
        <family val="2"/>
      </rPr>
      <t>2</t>
    </r>
    <r>
      <rPr>
        <sz val="10"/>
        <rFont val="Arial"/>
        <family val="2"/>
      </rPr>
      <t xml:space="preserve">Change percentages and totals calculated before rounding. </t>
    </r>
  </si>
  <si>
    <t>Q1 '18
actual</t>
  </si>
  <si>
    <r>
      <rPr>
        <vertAlign val="superscript"/>
        <sz val="10"/>
        <rFont val="Arial"/>
        <family val="2"/>
      </rPr>
      <t>1</t>
    </r>
    <r>
      <rPr>
        <sz val="10"/>
        <rFont val="Arial"/>
        <family val="2"/>
      </rPr>
      <t>The Q1 '18 income and expenses in US dollar and GB pound have been converted to euro using Q1 '17 average exchange rates. All other foreign currencies have not been converted.</t>
    </r>
  </si>
  <si>
    <t>Of which acquisition-related amortisation</t>
  </si>
  <si>
    <t>Net movement of deferred and unbilled revenues and deferred cost of sales per segment</t>
  </si>
  <si>
    <t>Q1 '18
Unaudited</t>
  </si>
  <si>
    <t>Q1 '17
Unaudited</t>
  </si>
  <si>
    <t>31 March 2018
Unaudited</t>
  </si>
  <si>
    <t>First quarter results 2018</t>
  </si>
  <si>
    <t>Q1 '17
Restated</t>
  </si>
  <si>
    <t>Q2 '17
Restated</t>
  </si>
  <si>
    <t>FY '17
Restated</t>
  </si>
  <si>
    <t>Lease liability</t>
  </si>
  <si>
    <t>Lease assets</t>
  </si>
  <si>
    <t>Contract assets</t>
  </si>
  <si>
    <t>Q3 '17
Restated</t>
  </si>
  <si>
    <t>Q4 '17
Restated</t>
  </si>
  <si>
    <t xml:space="preserve">31 December 2017 Unaudited
</t>
  </si>
  <si>
    <t xml:space="preserve">EBIT </t>
  </si>
  <si>
    <r>
      <t>Diluted Adjusted EPS</t>
    </r>
    <r>
      <rPr>
        <vertAlign val="superscript"/>
        <sz val="10"/>
        <rFont val="Arial"/>
        <family val="2"/>
      </rPr>
      <t>1</t>
    </r>
  </si>
  <si>
    <t>31-Dec-17
Restated</t>
  </si>
  <si>
    <t>31-Mar-17
Restated</t>
  </si>
  <si>
    <t>30-Jun-17
Restated</t>
  </si>
  <si>
    <t>30-Sept-17
Restated</t>
  </si>
  <si>
    <t>Last five quarters</t>
  </si>
  <si>
    <r>
      <rPr>
        <vertAlign val="superscript"/>
        <sz val="10"/>
        <rFont val="Arial"/>
        <family val="2"/>
      </rPr>
      <t>1</t>
    </r>
    <r>
      <rPr>
        <sz val="10"/>
        <rFont val="Arial"/>
        <family val="2"/>
      </rPr>
      <t>Change amounts and totals calculated before rounding.</t>
    </r>
  </si>
  <si>
    <t>Income tax (expense)</t>
  </si>
  <si>
    <t xml:space="preserve">Deferred tax assets </t>
  </si>
  <si>
    <t xml:space="preserve">Investments in associates </t>
  </si>
  <si>
    <t>Financial (losses) / gains</t>
  </si>
  <si>
    <t xml:space="preserve">Acquisitions of subsidiaries and other businesses </t>
  </si>
  <si>
    <t>Dividend received</t>
  </si>
  <si>
    <t>Movement in lease liability</t>
  </si>
  <si>
    <t xml:space="preserve">Movement of deferred revenue, unbilled revenue and deferred CoS </t>
  </si>
  <si>
    <t xml:space="preserve">Tax effect on movement of deferred revenue, unbilled revenue and deferred CoS </t>
  </si>
  <si>
    <r>
      <t>Q1 '18
recalculated at
Q1 '17 
FX rates</t>
    </r>
    <r>
      <rPr>
        <vertAlign val="superscript"/>
        <sz val="10"/>
        <rFont val="Arial"/>
        <family val="2"/>
      </rPr>
      <t>1</t>
    </r>
  </si>
  <si>
    <r>
      <rPr>
        <vertAlign val="superscript"/>
        <sz val="10"/>
        <rFont val="Arial"/>
        <family val="2"/>
      </rPr>
      <t>1</t>
    </r>
    <r>
      <rPr>
        <sz val="10"/>
        <rFont val="Arial"/>
        <family val="2"/>
      </rPr>
      <t>Earnings per fully diluted share count adjusted for movement of deferred revenue, unbilled revenue, deferred cost of sales, impairments and material restructuring and disposal costs on a post-tax basis.</t>
    </r>
  </si>
  <si>
    <r>
      <rPr>
        <i/>
        <vertAlign val="superscript"/>
        <sz val="10"/>
        <rFont val="Arial"/>
        <family val="2"/>
      </rPr>
      <t>1</t>
    </r>
    <r>
      <rPr>
        <i/>
        <sz val="10"/>
        <rFont val="Arial"/>
        <family val="2"/>
      </rPr>
      <t>Earnings per fully diluted share count adjusted for movement of deferred revenue, unbilled revenue, deferred cost of sales, impairments and material restructuring and disposal costs on a post-tax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</si>
</sst>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409]dd\-mmm\-yy;@"/>
    <numFmt numFmtId="166" formatCode="#,##0.0"/>
    <numFmt numFmtId="167" formatCode="_-* #,##0.0_-;\-* #,##0.0_-;_-* &quot;-&quot;??_-;_-@_-"/>
    <numFmt numFmtId="168" formatCode="_ * #,##0_ ;_ * \-#,##0_ ;_ * &quot;-&quot;??_ ;_ @_ "/>
    <numFmt numFmtId="169" formatCode="[$-809]dd\ mmmm\ yyyy;@"/>
  </numFmts>
  <fonts count="48" x14ac:knownFonts="1">
    <font>
      <sz val="10"/>
      <name val="Arial"/>
      <family val="2"/>
    </font>
    <font>
      <sz val="11"/>
      <color theme="1"/>
      <name val="Calibri"/>
      <family val="2"/>
      <scheme val="minor"/>
    </font>
    <font>
      <sz val="9"/>
      <color theme="1"/>
      <name val="Verdana"/>
      <family val="2"/>
    </font>
    <font>
      <sz val="11"/>
      <color theme="1"/>
      <name val="Calibri"/>
      <family val="2"/>
      <scheme val="minor"/>
    </font>
    <font>
      <sz val="10"/>
      <name val="Arial"/>
      <family val="2"/>
    </font>
    <font>
      <sz val="16"/>
      <name val="Arial"/>
      <family val="2"/>
    </font>
    <font>
      <b/>
      <sz val="10"/>
      <name val="Arial"/>
      <family val="2"/>
    </font>
    <font>
      <u/>
      <sz val="11"/>
      <color theme="10"/>
      <name val="Calibri"/>
      <family val="2"/>
    </font>
    <font>
      <i/>
      <sz val="10"/>
      <name val="Arial"/>
      <family val="2"/>
    </font>
    <font>
      <b/>
      <sz val="10"/>
      <color theme="3"/>
      <name val="Arial"/>
      <family val="2"/>
    </font>
    <font>
      <vertAlign val="superscript"/>
      <sz val="10"/>
      <name val="Arial"/>
      <family val="2"/>
    </font>
    <font>
      <i/>
      <vertAlign val="superscript"/>
      <sz val="10"/>
      <name val="Arial"/>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8"/>
      <color indexed="8"/>
      <name val="Arial"/>
      <family val="2"/>
    </font>
    <font>
      <b/>
      <i/>
      <sz val="10"/>
      <color theme="3" tint="-0.499984740745262"/>
      <name val="Arial"/>
      <family val="2"/>
    </font>
    <font>
      <i/>
      <sz val="10"/>
      <color theme="3" tint="-0.499984740745262"/>
      <name val="Arial"/>
      <family val="2"/>
    </font>
    <font>
      <sz val="10"/>
      <name val="Verdana"/>
      <family val="2"/>
    </font>
    <font>
      <sz val="8.5"/>
      <name val="Arial"/>
      <family val="2"/>
    </font>
    <font>
      <b/>
      <sz val="10"/>
      <name val="Calibri"/>
      <family val="2"/>
      <scheme val="minor"/>
    </font>
    <font>
      <sz val="10"/>
      <name val="Calibri"/>
      <family val="2"/>
      <scheme val="minor"/>
    </font>
    <font>
      <sz val="10"/>
      <name val="Arial"/>
      <family val="2"/>
    </font>
    <font>
      <sz val="16"/>
      <name val="Arial"/>
      <family val="2"/>
    </font>
    <font>
      <b/>
      <sz val="10"/>
      <name val="Arial"/>
      <family val="2"/>
    </font>
    <font>
      <i/>
      <sz val="10"/>
      <name val="Arial"/>
      <family val="2"/>
    </font>
    <font>
      <b/>
      <u/>
      <sz val="10"/>
      <color theme="3" tint="-0.499984740745262"/>
      <name val="Arial"/>
      <family val="2"/>
    </font>
    <font>
      <sz val="10"/>
      <name val="Arial"/>
      <family val="2"/>
    </font>
    <font>
      <i/>
      <sz val="8"/>
      <color theme="2" tint="-0.499984740745262"/>
      <name val="Arial"/>
      <family val="2"/>
    </font>
    <font>
      <sz val="10"/>
      <name val="Arial"/>
      <family val="2"/>
    </font>
    <font>
      <sz val="16"/>
      <name val="Arial"/>
      <family val="2"/>
    </font>
    <font>
      <b/>
      <sz val="10"/>
      <color theme="3"/>
      <name val="Arial"/>
      <family val="2"/>
    </font>
    <font>
      <b/>
      <sz val="10"/>
      <name val="Arial"/>
      <family val="2"/>
    </font>
    <font>
      <i/>
      <sz val="10"/>
      <name val="Arial"/>
      <family val="2"/>
    </font>
    <font>
      <sz val="10"/>
      <color theme="1"/>
      <name val="Arial"/>
      <family val="2"/>
    </font>
  </fonts>
  <fills count="39">
    <fill>
      <patternFill patternType="none"/>
    </fill>
    <fill>
      <patternFill patternType="gray125"/>
    </fill>
    <fill>
      <patternFill patternType="solid">
        <fgColor theme="0"/>
        <bgColor indexed="64"/>
      </patternFill>
    </fill>
    <fill>
      <patternFill patternType="solid">
        <fgColor rgb="FFE3EDA5"/>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4506668294322"/>
        <bgColor indexed="64"/>
      </patternFill>
    </fill>
    <fill>
      <patternFill patternType="solid">
        <fgColor theme="8" tint="0.79998168889431442"/>
        <bgColor indexed="64"/>
      </patternFill>
    </fill>
    <fill>
      <patternFill patternType="solid">
        <fgColor theme="4" tint="0.59999389629810485"/>
        <bgColor indexed="64"/>
      </patternFill>
    </fill>
  </fills>
  <borders count="20">
    <border>
      <left/>
      <right/>
      <top/>
      <bottom/>
      <diagonal/>
    </border>
    <border>
      <left/>
      <right/>
      <top/>
      <bottom style="thin">
        <color theme="4"/>
      </bottom>
      <diagonal/>
    </border>
    <border>
      <left/>
      <right/>
      <top style="medium">
        <color theme="4"/>
      </top>
      <bottom style="medium">
        <color theme="4"/>
      </bottom>
      <diagonal/>
    </border>
    <border>
      <left/>
      <right/>
      <top/>
      <bottom style="medium">
        <color theme="4"/>
      </bottom>
      <diagonal/>
    </border>
    <border>
      <left/>
      <right/>
      <top/>
      <bottom style="hair">
        <color theme="4"/>
      </bottom>
      <diagonal/>
    </border>
    <border>
      <left/>
      <right/>
      <top style="medium">
        <color theme="4"/>
      </top>
      <bottom/>
      <diagonal/>
    </border>
    <border>
      <left/>
      <right/>
      <top style="medium">
        <color theme="4"/>
      </top>
      <bottom style="hair">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medium">
        <color theme="4"/>
      </bottom>
      <diagonal/>
    </border>
    <border>
      <left/>
      <right/>
      <top style="medium">
        <color theme="4"/>
      </top>
      <bottom style="thin">
        <color theme="0"/>
      </bottom>
      <diagonal/>
    </border>
    <border>
      <left/>
      <right/>
      <top style="thin">
        <color theme="0"/>
      </top>
      <bottom style="hair">
        <color theme="4"/>
      </bottom>
      <diagonal/>
    </border>
    <border>
      <left/>
      <right/>
      <top style="thin">
        <color theme="4"/>
      </top>
      <bottom/>
      <diagonal/>
    </border>
  </borders>
  <cellStyleXfs count="90">
    <xf numFmtId="0" fontId="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4" fillId="0" borderId="0"/>
    <xf numFmtId="0" fontId="4" fillId="0" borderId="0"/>
    <xf numFmtId="0" fontId="3" fillId="0" borderId="0"/>
    <xf numFmtId="0" fontId="4" fillId="0" borderId="0">
      <alignment vertical="top"/>
    </xf>
    <xf numFmtId="0" fontId="4" fillId="0" borderId="0">
      <alignment vertical="top"/>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12" fillId="0" borderId="0" applyNumberFormat="0" applyFill="0" applyBorder="0" applyAlignment="0" applyProtection="0"/>
    <xf numFmtId="0" fontId="13" fillId="0" borderId="7" applyNumberFormat="0" applyFill="0" applyAlignment="0" applyProtection="0"/>
    <xf numFmtId="0" fontId="14" fillId="0" borderId="8" applyNumberFormat="0" applyFill="0" applyAlignment="0" applyProtection="0"/>
    <xf numFmtId="0" fontId="15" fillId="0" borderId="9" applyNumberFormat="0" applyFill="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10" applyNumberFormat="0" applyAlignment="0" applyProtection="0"/>
    <xf numFmtId="0" fontId="20" fillId="9" borderId="11" applyNumberFormat="0" applyAlignment="0" applyProtection="0"/>
    <xf numFmtId="0" fontId="21" fillId="9" borderId="10" applyNumberFormat="0" applyAlignment="0" applyProtection="0"/>
    <xf numFmtId="0" fontId="22" fillId="0" borderId="12" applyNumberFormat="0" applyFill="0" applyAlignment="0" applyProtection="0"/>
    <xf numFmtId="0" fontId="23" fillId="10" borderId="13"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5" applyNumberFormat="0" applyFill="0" applyAlignment="0" applyProtection="0"/>
    <xf numFmtId="0" fontId="27"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7" fillId="31" borderId="0" applyNumberFormat="0" applyBorder="0" applyAlignment="0" applyProtection="0"/>
    <xf numFmtId="0" fontId="27"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7" fillId="35" borderId="0" applyNumberFormat="0" applyBorder="0" applyAlignment="0" applyProtection="0"/>
    <xf numFmtId="3" fontId="28" fillId="0" borderId="0" applyFill="0" applyBorder="0" applyProtection="0">
      <alignment horizontal="left"/>
    </xf>
    <xf numFmtId="0" fontId="2" fillId="11" borderId="14" applyNumberFormat="0" applyFont="0" applyAlignment="0" applyProtection="0"/>
    <xf numFmtId="0" fontId="4" fillId="0" borderId="0"/>
    <xf numFmtId="0" fontId="2" fillId="0" borderId="0"/>
    <xf numFmtId="168" fontId="33" fillId="36" borderId="6"/>
    <xf numFmtId="168" fontId="34" fillId="2" borderId="0">
      <alignment horizontal="left"/>
    </xf>
    <xf numFmtId="168" fontId="34" fillId="37" borderId="19">
      <alignment horizontal="right"/>
    </xf>
    <xf numFmtId="0" fontId="34" fillId="2" borderId="0">
      <alignment horizontal="left"/>
    </xf>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320">
    <xf numFmtId="0" fontId="0" fillId="0" borderId="0" xfId="0"/>
    <xf numFmtId="0" fontId="0" fillId="2" borderId="0" xfId="0" applyFill="1"/>
    <xf numFmtId="0" fontId="6" fillId="2" borderId="0" xfId="0" applyFont="1" applyFill="1"/>
    <xf numFmtId="0" fontId="8" fillId="2" borderId="0" xfId="0" applyFont="1" applyFill="1"/>
    <xf numFmtId="0" fontId="0" fillId="0" borderId="0" xfId="0" applyAlignment="1">
      <alignment vertical="top"/>
    </xf>
    <xf numFmtId="3" fontId="6" fillId="3" borderId="2" xfId="0" applyNumberFormat="1" applyFont="1" applyFill="1" applyBorder="1" applyAlignment="1">
      <alignment horizontal="right" vertical="top"/>
    </xf>
    <xf numFmtId="0" fontId="0" fillId="2" borderId="4" xfId="0" applyFont="1" applyFill="1" applyBorder="1" applyAlignment="1">
      <alignment horizontal="left" indent="1"/>
    </xf>
    <xf numFmtId="0" fontId="6" fillId="2" borderId="0" xfId="0" applyFont="1" applyFill="1" applyBorder="1"/>
    <xf numFmtId="0" fontId="6" fillId="2" borderId="3" xfId="0" applyFont="1" applyFill="1" applyBorder="1"/>
    <xf numFmtId="3" fontId="6" fillId="2" borderId="3" xfId="0" applyNumberFormat="1" applyFont="1" applyFill="1" applyBorder="1" applyAlignment="1">
      <alignment horizontal="right"/>
    </xf>
    <xf numFmtId="3" fontId="6" fillId="3" borderId="3" xfId="0" applyNumberFormat="1" applyFont="1" applyFill="1" applyBorder="1" applyAlignment="1">
      <alignment horizontal="right"/>
    </xf>
    <xf numFmtId="3" fontId="6" fillId="2" borderId="0" xfId="0" applyNumberFormat="1" applyFont="1" applyFill="1" applyBorder="1" applyAlignment="1">
      <alignment horizontal="right"/>
    </xf>
    <xf numFmtId="3" fontId="6" fillId="3" borderId="0" xfId="0" applyNumberFormat="1" applyFont="1" applyFill="1" applyBorder="1" applyAlignment="1">
      <alignment horizontal="right"/>
    </xf>
    <xf numFmtId="0" fontId="9" fillId="2" borderId="0" xfId="0" applyFont="1" applyFill="1"/>
    <xf numFmtId="0" fontId="5" fillId="2" borderId="0" xfId="0" applyFont="1" applyFill="1" applyAlignment="1">
      <alignment horizontal="left"/>
    </xf>
    <xf numFmtId="3" fontId="0" fillId="2" borderId="1" xfId="0" applyNumberFormat="1" applyFont="1" applyFill="1" applyBorder="1" applyAlignment="1">
      <alignment horizontal="right"/>
    </xf>
    <xf numFmtId="3" fontId="0" fillId="3" borderId="1" xfId="0" applyNumberFormat="1" applyFont="1" applyFill="1" applyBorder="1" applyAlignment="1">
      <alignment horizontal="right"/>
    </xf>
    <xf numFmtId="0" fontId="0" fillId="2" borderId="0" xfId="0" applyFont="1" applyFill="1" applyAlignment="1">
      <alignment horizontal="left"/>
    </xf>
    <xf numFmtId="0" fontId="6" fillId="2" borderId="0" xfId="0" applyFont="1" applyFill="1" applyAlignment="1">
      <alignment horizontal="left"/>
    </xf>
    <xf numFmtId="3" fontId="0" fillId="2" borderId="0" xfId="0" applyNumberFormat="1" applyFont="1" applyFill="1" applyAlignment="1">
      <alignment horizontal="right"/>
    </xf>
    <xf numFmtId="3" fontId="0" fillId="3" borderId="0" xfId="0" applyNumberFormat="1" applyFont="1" applyFill="1" applyAlignment="1">
      <alignment horizontal="right"/>
    </xf>
    <xf numFmtId="3" fontId="0" fillId="2" borderId="0" xfId="0" applyNumberFormat="1" applyFont="1" applyFill="1" applyBorder="1" applyAlignment="1">
      <alignment horizontal="right"/>
    </xf>
    <xf numFmtId="3" fontId="0" fillId="3" borderId="0" xfId="0" applyNumberFormat="1" applyFont="1" applyFill="1" applyBorder="1" applyAlignment="1">
      <alignment horizontal="right"/>
    </xf>
    <xf numFmtId="4" fontId="0" fillId="2" borderId="0" xfId="0" applyNumberFormat="1" applyFont="1" applyFill="1" applyAlignment="1">
      <alignment horizontal="right"/>
    </xf>
    <xf numFmtId="4" fontId="0" fillId="3" borderId="0" xfId="0" applyNumberFormat="1" applyFont="1" applyFill="1" applyAlignment="1">
      <alignment horizontal="right"/>
    </xf>
    <xf numFmtId="4" fontId="0" fillId="2" borderId="3" xfId="0" applyNumberFormat="1" applyFont="1" applyFill="1" applyBorder="1" applyAlignment="1">
      <alignment horizontal="right"/>
    </xf>
    <xf numFmtId="4" fontId="0" fillId="3" borderId="3" xfId="0" applyNumberFormat="1" applyFont="1" applyFill="1" applyBorder="1" applyAlignment="1">
      <alignment horizontal="right"/>
    </xf>
    <xf numFmtId="0" fontId="0" fillId="2" borderId="0" xfId="0" quotePrefix="1" applyFont="1" applyFill="1" applyAlignment="1">
      <alignment horizontal="left"/>
    </xf>
    <xf numFmtId="3" fontId="6" fillId="2" borderId="2" xfId="0" applyNumberFormat="1" applyFont="1" applyFill="1" applyBorder="1" applyAlignment="1">
      <alignment horizontal="right" vertical="top" wrapText="1"/>
    </xf>
    <xf numFmtId="0" fontId="0" fillId="2" borderId="4" xfId="0" applyFont="1" applyFill="1" applyBorder="1" applyAlignment="1">
      <alignment horizontal="left"/>
    </xf>
    <xf numFmtId="3" fontId="0" fillId="0" borderId="0" xfId="0" applyNumberFormat="1" applyFont="1" applyFill="1" applyAlignment="1">
      <alignment horizontal="right"/>
    </xf>
    <xf numFmtId="0" fontId="6" fillId="2" borderId="5" xfId="0" applyFont="1" applyFill="1" applyBorder="1"/>
    <xf numFmtId="3" fontId="6" fillId="2" borderId="5" xfId="0" applyNumberFormat="1" applyFont="1" applyFill="1" applyBorder="1" applyAlignment="1">
      <alignment horizontal="right"/>
    </xf>
    <xf numFmtId="3" fontId="6" fillId="3" borderId="5" xfId="0" applyNumberFormat="1" applyFont="1" applyFill="1" applyBorder="1" applyAlignment="1">
      <alignment horizontal="right"/>
    </xf>
    <xf numFmtId="3" fontId="0" fillId="0" borderId="1" xfId="0" applyNumberFormat="1" applyFont="1" applyFill="1" applyBorder="1" applyAlignment="1">
      <alignment horizontal="right"/>
    </xf>
    <xf numFmtId="3" fontId="6" fillId="0" borderId="3" xfId="0" applyNumberFormat="1" applyFont="1" applyFill="1" applyBorder="1" applyAlignment="1">
      <alignment horizontal="right"/>
    </xf>
    <xf numFmtId="3" fontId="0" fillId="0" borderId="0" xfId="0" applyNumberFormat="1" applyFont="1" applyFill="1" applyBorder="1" applyAlignment="1">
      <alignment horizontal="right"/>
    </xf>
    <xf numFmtId="3" fontId="6" fillId="3" borderId="1" xfId="0" applyNumberFormat="1" applyFont="1" applyFill="1" applyBorder="1" applyAlignment="1">
      <alignment horizontal="right"/>
    </xf>
    <xf numFmtId="3" fontId="6" fillId="0" borderId="1" xfId="0" applyNumberFormat="1" applyFont="1" applyFill="1" applyBorder="1" applyAlignment="1">
      <alignment horizontal="right"/>
    </xf>
    <xf numFmtId="4" fontId="0" fillId="2" borderId="0" xfId="0" applyNumberFormat="1" applyFont="1" applyFill="1" applyBorder="1" applyAlignment="1">
      <alignment horizontal="right"/>
    </xf>
    <xf numFmtId="0" fontId="0" fillId="2" borderId="0" xfId="0" applyNumberFormat="1" applyFont="1" applyFill="1" applyBorder="1" applyAlignment="1">
      <alignment horizontal="left"/>
    </xf>
    <xf numFmtId="0" fontId="0" fillId="2" borderId="0" xfId="0" applyNumberFormat="1" applyFont="1" applyFill="1" applyAlignment="1">
      <alignment horizontal="left"/>
    </xf>
    <xf numFmtId="0" fontId="0" fillId="2" borderId="3" xfId="0" applyNumberFormat="1" applyFont="1" applyFill="1" applyBorder="1" applyAlignment="1">
      <alignment horizontal="left"/>
    </xf>
    <xf numFmtId="0" fontId="6" fillId="2" borderId="1" xfId="0" applyFont="1" applyFill="1" applyBorder="1" applyAlignment="1">
      <alignment horizontal="left"/>
    </xf>
    <xf numFmtId="3" fontId="6" fillId="3" borderId="0" xfId="0" applyNumberFormat="1" applyFont="1" applyFill="1" applyAlignment="1">
      <alignment horizontal="right"/>
    </xf>
    <xf numFmtId="3" fontId="6" fillId="0" borderId="0" xfId="0" applyNumberFormat="1" applyFont="1" applyFill="1" applyAlignment="1">
      <alignment horizontal="right"/>
    </xf>
    <xf numFmtId="9" fontId="0" fillId="3" borderId="0" xfId="37" applyFont="1" applyFill="1" applyAlignment="1">
      <alignment horizontal="right"/>
    </xf>
    <xf numFmtId="0" fontId="8" fillId="2" borderId="0" xfId="0" applyFont="1" applyFill="1" applyAlignment="1">
      <alignment horizontal="left" indent="1"/>
    </xf>
    <xf numFmtId="9" fontId="8" fillId="2" borderId="0" xfId="37" applyFont="1" applyFill="1" applyAlignment="1">
      <alignment horizontal="right"/>
    </xf>
    <xf numFmtId="9" fontId="8" fillId="3" borderId="0" xfId="37" applyFont="1" applyFill="1" applyAlignment="1">
      <alignment horizontal="right"/>
    </xf>
    <xf numFmtId="165" fontId="6" fillId="0" borderId="2" xfId="0" applyNumberFormat="1" applyFont="1" applyFill="1" applyBorder="1" applyAlignment="1">
      <alignment horizontal="right" vertical="top"/>
    </xf>
    <xf numFmtId="165" fontId="6" fillId="3" borderId="2" xfId="0" applyNumberFormat="1" applyFont="1" applyFill="1" applyBorder="1" applyAlignment="1">
      <alignment horizontal="right" vertical="top"/>
    </xf>
    <xf numFmtId="3" fontId="6" fillId="2" borderId="1" xfId="0" applyNumberFormat="1" applyFont="1" applyFill="1" applyBorder="1" applyAlignment="1">
      <alignment horizontal="right"/>
    </xf>
    <xf numFmtId="0" fontId="6" fillId="2" borderId="0" xfId="0" applyFont="1" applyFill="1" applyBorder="1" applyAlignment="1">
      <alignment horizontal="left"/>
    </xf>
    <xf numFmtId="0" fontId="6" fillId="2" borderId="4" xfId="0" applyFont="1" applyFill="1" applyBorder="1" applyAlignment="1">
      <alignment horizontal="left"/>
    </xf>
    <xf numFmtId="0" fontId="6" fillId="2" borderId="6" xfId="0" applyFont="1" applyFill="1" applyBorder="1"/>
    <xf numFmtId="0" fontId="0" fillId="3" borderId="6" xfId="0" applyFill="1" applyBorder="1"/>
    <xf numFmtId="0" fontId="0" fillId="2" borderId="6" xfId="0" applyFill="1" applyBorder="1"/>
    <xf numFmtId="0" fontId="0" fillId="2" borderId="2" xfId="0" applyFont="1" applyFill="1" applyBorder="1" applyAlignment="1">
      <alignment vertical="top"/>
    </xf>
    <xf numFmtId="0" fontId="8" fillId="0" borderId="0" xfId="0" applyFont="1"/>
    <xf numFmtId="9" fontId="4" fillId="2" borderId="0" xfId="37" applyFont="1" applyFill="1" applyAlignment="1">
      <alignment horizontal="right"/>
    </xf>
    <xf numFmtId="9" fontId="4" fillId="3" borderId="0" xfId="37" applyFont="1" applyFill="1" applyAlignment="1">
      <alignment horizontal="right"/>
    </xf>
    <xf numFmtId="0" fontId="0" fillId="0" borderId="0" xfId="0" applyFont="1"/>
    <xf numFmtId="3" fontId="0" fillId="0" borderId="0" xfId="0" applyNumberFormat="1"/>
    <xf numFmtId="3" fontId="6" fillId="4" borderId="5" xfId="0" applyNumberFormat="1" applyFont="1" applyFill="1" applyBorder="1" applyAlignment="1">
      <alignment horizontal="right"/>
    </xf>
    <xf numFmtId="3" fontId="0" fillId="4" borderId="1" xfId="0" applyNumberFormat="1" applyFont="1" applyFill="1" applyBorder="1" applyAlignment="1">
      <alignment horizontal="right"/>
    </xf>
    <xf numFmtId="3" fontId="6" fillId="4" borderId="3" xfId="0" applyNumberFormat="1" applyFont="1" applyFill="1" applyBorder="1" applyAlignment="1">
      <alignment horizontal="right"/>
    </xf>
    <xf numFmtId="9" fontId="0" fillId="4" borderId="0" xfId="37" applyFont="1" applyFill="1" applyAlignment="1">
      <alignment horizontal="right"/>
    </xf>
    <xf numFmtId="3" fontId="0" fillId="4" borderId="0" xfId="0" applyNumberFormat="1" applyFont="1" applyFill="1" applyAlignment="1">
      <alignment horizontal="right"/>
    </xf>
    <xf numFmtId="3" fontId="6" fillId="4" borderId="0" xfId="0" applyNumberFormat="1" applyFont="1" applyFill="1" applyBorder="1" applyAlignment="1">
      <alignment horizontal="right"/>
    </xf>
    <xf numFmtId="0" fontId="0" fillId="4" borderId="6" xfId="0" applyFill="1" applyBorder="1"/>
    <xf numFmtId="9" fontId="8" fillId="4" borderId="0" xfId="37" applyFont="1" applyFill="1" applyAlignment="1">
      <alignment horizontal="right"/>
    </xf>
    <xf numFmtId="4" fontId="0" fillId="4" borderId="0" xfId="0" applyNumberFormat="1" applyFont="1" applyFill="1" applyAlignment="1">
      <alignment horizontal="right"/>
    </xf>
    <xf numFmtId="4" fontId="0" fillId="4" borderId="3" xfId="0" applyNumberFormat="1" applyFont="1" applyFill="1" applyBorder="1" applyAlignment="1">
      <alignment horizontal="right"/>
    </xf>
    <xf numFmtId="9" fontId="0" fillId="0" borderId="0" xfId="37" applyFont="1"/>
    <xf numFmtId="3" fontId="0" fillId="4" borderId="0" xfId="0" applyNumberFormat="1" applyFont="1" applyFill="1" applyBorder="1" applyAlignment="1">
      <alignment horizontal="right"/>
    </xf>
    <xf numFmtId="0" fontId="0" fillId="0" borderId="0" xfId="0" applyBorder="1"/>
    <xf numFmtId="9" fontId="4" fillId="0" borderId="0" xfId="37" applyFont="1" applyFill="1" applyAlignment="1">
      <alignment horizontal="right"/>
    </xf>
    <xf numFmtId="0" fontId="0" fillId="0" borderId="0" xfId="0" applyFont="1" applyFill="1" applyAlignment="1">
      <alignment horizontal="left"/>
    </xf>
    <xf numFmtId="0" fontId="0" fillId="0" borderId="4" xfId="0" applyFont="1" applyFill="1" applyBorder="1" applyAlignment="1">
      <alignment horizontal="left"/>
    </xf>
    <xf numFmtId="3" fontId="6" fillId="3" borderId="2" xfId="0" applyNumberFormat="1" applyFont="1" applyFill="1" applyBorder="1" applyAlignment="1">
      <alignment horizontal="right" vertical="top" wrapText="1"/>
    </xf>
    <xf numFmtId="0" fontId="6" fillId="0" borderId="3" xfId="0" applyFont="1" applyFill="1" applyBorder="1"/>
    <xf numFmtId="3" fontId="8" fillId="2" borderId="0" xfId="0" applyNumberFormat="1" applyFont="1" applyFill="1"/>
    <xf numFmtId="3" fontId="8" fillId="3" borderId="0" xfId="0" applyNumberFormat="1" applyFont="1" applyFill="1" applyAlignment="1">
      <alignment horizontal="right"/>
    </xf>
    <xf numFmtId="0" fontId="0" fillId="0" borderId="0" xfId="0" applyFill="1"/>
    <xf numFmtId="0" fontId="29" fillId="2" borderId="0" xfId="0" applyFont="1" applyFill="1" applyBorder="1"/>
    <xf numFmtId="3" fontId="29" fillId="2" borderId="0" xfId="0" applyNumberFormat="1" applyFont="1" applyFill="1" applyBorder="1" applyAlignment="1">
      <alignment horizontal="right"/>
    </xf>
    <xf numFmtId="3" fontId="29" fillId="3" borderId="0" xfId="0" applyNumberFormat="1" applyFont="1" applyFill="1" applyBorder="1" applyAlignment="1">
      <alignment horizontal="right"/>
    </xf>
    <xf numFmtId="0" fontId="30" fillId="0" borderId="0" xfId="0" applyFont="1" applyFill="1"/>
    <xf numFmtId="3" fontId="29" fillId="4" borderId="0" xfId="0" applyNumberFormat="1" applyFont="1" applyFill="1" applyBorder="1" applyAlignment="1">
      <alignment horizontal="right"/>
    </xf>
    <xf numFmtId="0" fontId="0" fillId="0" borderId="0" xfId="0" applyFont="1" applyFill="1"/>
    <xf numFmtId="0" fontId="0" fillId="0" borderId="0" xfId="0" applyFont="1" applyFill="1" applyBorder="1" applyAlignment="1">
      <alignment horizontal="left"/>
    </xf>
    <xf numFmtId="0" fontId="6" fillId="0" borderId="0" xfId="0" applyFont="1" applyFill="1" applyAlignment="1">
      <alignment horizontal="left"/>
    </xf>
    <xf numFmtId="0" fontId="6" fillId="0" borderId="1" xfId="0" applyFont="1" applyFill="1" applyBorder="1" applyAlignment="1">
      <alignment horizontal="left"/>
    </xf>
    <xf numFmtId="0" fontId="4" fillId="0" borderId="0" xfId="24" applyFont="1" applyFill="1" applyAlignment="1">
      <alignment horizontal="left"/>
    </xf>
    <xf numFmtId="3" fontId="4" fillId="2" borderId="0" xfId="24" applyNumberFormat="1" applyFont="1" applyFill="1" applyAlignment="1">
      <alignment horizontal="right"/>
    </xf>
    <xf numFmtId="3" fontId="4" fillId="3" borderId="0" xfId="24" applyNumberFormat="1" applyFont="1" applyFill="1" applyAlignment="1">
      <alignment horizontal="right"/>
    </xf>
    <xf numFmtId="0" fontId="4" fillId="0" borderId="0" xfId="24" applyFont="1" applyFill="1" applyAlignment="1">
      <alignment horizontal="left" indent="1"/>
    </xf>
    <xf numFmtId="0" fontId="4" fillId="0" borderId="4" xfId="24" applyFont="1" applyFill="1" applyBorder="1" applyAlignment="1">
      <alignment horizontal="left" indent="1"/>
    </xf>
    <xf numFmtId="3" fontId="4" fillId="2" borderId="4" xfId="24" applyNumberFormat="1" applyFont="1" applyFill="1" applyBorder="1" applyAlignment="1">
      <alignment horizontal="right"/>
    </xf>
    <xf numFmtId="3" fontId="4" fillId="3" borderId="1" xfId="24" applyNumberFormat="1" applyFont="1" applyFill="1" applyBorder="1" applyAlignment="1">
      <alignment horizontal="right"/>
    </xf>
    <xf numFmtId="3" fontId="4" fillId="2" borderId="1" xfId="24" applyNumberFormat="1" applyFont="1" applyFill="1" applyBorder="1" applyAlignment="1">
      <alignment horizontal="right"/>
    </xf>
    <xf numFmtId="0" fontId="6" fillId="0" borderId="3" xfId="24" applyFont="1" applyFill="1" applyBorder="1"/>
    <xf numFmtId="3" fontId="6" fillId="2" borderId="3" xfId="24" applyNumberFormat="1" applyFont="1" applyFill="1" applyBorder="1" applyAlignment="1">
      <alignment horizontal="right"/>
    </xf>
    <xf numFmtId="3" fontId="6" fillId="3" borderId="3" xfId="24" applyNumberFormat="1" applyFont="1" applyFill="1" applyBorder="1" applyAlignment="1">
      <alignment horizontal="right"/>
    </xf>
    <xf numFmtId="0" fontId="6" fillId="0" borderId="0" xfId="24" applyFont="1" applyFill="1" applyAlignment="1">
      <alignment horizontal="left"/>
    </xf>
    <xf numFmtId="0" fontId="4" fillId="0" borderId="4" xfId="24" applyFont="1" applyFill="1" applyBorder="1" applyAlignment="1">
      <alignment horizontal="left"/>
    </xf>
    <xf numFmtId="0" fontId="6" fillId="0" borderId="0" xfId="24" applyNumberFormat="1" applyFont="1" applyFill="1" applyBorder="1" applyAlignment="1">
      <alignment horizontal="left"/>
    </xf>
    <xf numFmtId="4" fontId="4" fillId="2" borderId="0" xfId="24" applyNumberFormat="1" applyFont="1" applyFill="1" applyBorder="1" applyAlignment="1">
      <alignment horizontal="right"/>
    </xf>
    <xf numFmtId="3" fontId="6" fillId="3" borderId="0" xfId="24" applyNumberFormat="1" applyFont="1" applyFill="1" applyBorder="1" applyAlignment="1">
      <alignment horizontal="right"/>
    </xf>
    <xf numFmtId="3" fontId="6" fillId="2" borderId="0" xfId="24" applyNumberFormat="1" applyFont="1" applyFill="1" applyBorder="1" applyAlignment="1">
      <alignment horizontal="right"/>
    </xf>
    <xf numFmtId="0" fontId="4" fillId="0" borderId="0" xfId="24" applyNumberFormat="1" applyFont="1" applyFill="1" applyBorder="1" applyAlignment="1">
      <alignment horizontal="left"/>
    </xf>
    <xf numFmtId="3" fontId="4" fillId="3" borderId="0" xfId="24" applyNumberFormat="1" applyFont="1" applyFill="1" applyBorder="1" applyAlignment="1">
      <alignment horizontal="right"/>
    </xf>
    <xf numFmtId="3" fontId="4" fillId="2" borderId="0" xfId="24" applyNumberFormat="1" applyFont="1" applyFill="1" applyBorder="1" applyAlignment="1">
      <alignment horizontal="right"/>
    </xf>
    <xf numFmtId="0" fontId="0" fillId="0" borderId="0" xfId="24" applyFont="1" applyFill="1" applyAlignment="1">
      <alignment horizontal="left"/>
    </xf>
    <xf numFmtId="0" fontId="0" fillId="2" borderId="0" xfId="0" applyFont="1" applyFill="1" applyBorder="1" applyAlignment="1">
      <alignment horizontal="left"/>
    </xf>
    <xf numFmtId="9" fontId="0" fillId="2" borderId="0" xfId="37" applyFont="1" applyFill="1" applyAlignment="1">
      <alignment horizontal="right"/>
    </xf>
    <xf numFmtId="3" fontId="6" fillId="2" borderId="2" xfId="0" applyNumberFormat="1" applyFont="1" applyFill="1" applyBorder="1" applyAlignment="1">
      <alignment horizontal="right" vertical="top"/>
    </xf>
    <xf numFmtId="0" fontId="4" fillId="0" borderId="0" xfId="24" applyFont="1" applyFill="1" applyBorder="1" applyAlignment="1">
      <alignment horizontal="left"/>
    </xf>
    <xf numFmtId="0" fontId="0" fillId="0" borderId="4" xfId="24" applyFont="1" applyFill="1" applyBorder="1" applyAlignment="1">
      <alignment horizontal="left"/>
    </xf>
    <xf numFmtId="169" fontId="6" fillId="3" borderId="2" xfId="0" applyNumberFormat="1" applyFont="1" applyFill="1" applyBorder="1" applyAlignment="1">
      <alignment horizontal="right" vertical="top" wrapText="1"/>
    </xf>
    <xf numFmtId="169" fontId="6" fillId="0" borderId="2" xfId="0" applyNumberFormat="1" applyFont="1" applyFill="1" applyBorder="1" applyAlignment="1">
      <alignment horizontal="right" vertical="top" wrapText="1"/>
    </xf>
    <xf numFmtId="0" fontId="35" fillId="2" borderId="0" xfId="0" applyFont="1" applyFill="1"/>
    <xf numFmtId="0" fontId="35" fillId="0" borderId="0" xfId="0" applyFont="1"/>
    <xf numFmtId="0" fontId="36" fillId="2" borderId="0" xfId="0" applyFont="1" applyFill="1" applyAlignment="1">
      <alignment horizontal="left"/>
    </xf>
    <xf numFmtId="0" fontId="37" fillId="2" borderId="0" xfId="0" applyFont="1" applyFill="1"/>
    <xf numFmtId="0" fontId="35" fillId="2" borderId="2" xfId="0" applyFont="1" applyFill="1" applyBorder="1" applyAlignment="1">
      <alignment vertical="top"/>
    </xf>
    <xf numFmtId="3" fontId="37" fillId="2" borderId="2" xfId="0" applyNumberFormat="1" applyFont="1" applyFill="1" applyBorder="1" applyAlignment="1">
      <alignment horizontal="right" vertical="top"/>
    </xf>
    <xf numFmtId="0" fontId="35" fillId="0" borderId="0" xfId="0" applyFont="1" applyAlignment="1">
      <alignment vertical="top"/>
    </xf>
    <xf numFmtId="0" fontId="35" fillId="2" borderId="0" xfId="0" applyFont="1" applyFill="1" applyAlignment="1">
      <alignment horizontal="left"/>
    </xf>
    <xf numFmtId="3" fontId="35" fillId="0" borderId="0" xfId="0" applyNumberFormat="1" applyFont="1" applyFill="1" applyAlignment="1">
      <alignment horizontal="right"/>
    </xf>
    <xf numFmtId="3" fontId="35" fillId="3" borderId="0" xfId="0" applyNumberFormat="1" applyFont="1" applyFill="1" applyAlignment="1">
      <alignment horizontal="right"/>
    </xf>
    <xf numFmtId="3" fontId="35" fillId="4" borderId="5" xfId="0" applyNumberFormat="1" applyFont="1" applyFill="1" applyBorder="1" applyAlignment="1">
      <alignment horizontal="right"/>
    </xf>
    <xf numFmtId="3" fontId="35" fillId="4" borderId="0" xfId="0" applyNumberFormat="1" applyFont="1" applyFill="1" applyBorder="1" applyAlignment="1">
      <alignment horizontal="right"/>
    </xf>
    <xf numFmtId="0" fontId="35" fillId="2" borderId="4" xfId="0" applyFont="1" applyFill="1" applyBorder="1" applyAlignment="1">
      <alignment horizontal="left"/>
    </xf>
    <xf numFmtId="3" fontId="35" fillId="2" borderId="1" xfId="0" applyNumberFormat="1" applyFont="1" applyFill="1" applyBorder="1" applyAlignment="1">
      <alignment horizontal="right"/>
    </xf>
    <xf numFmtId="3" fontId="35" fillId="3" borderId="1" xfId="0" applyNumberFormat="1" applyFont="1" applyFill="1" applyBorder="1" applyAlignment="1">
      <alignment horizontal="right"/>
    </xf>
    <xf numFmtId="3" fontId="35" fillId="4" borderId="1" xfId="0" applyNumberFormat="1" applyFont="1" applyFill="1" applyBorder="1" applyAlignment="1">
      <alignment horizontal="right"/>
    </xf>
    <xf numFmtId="0" fontId="37" fillId="2" borderId="3" xfId="0" applyFont="1" applyFill="1" applyBorder="1"/>
    <xf numFmtId="3" fontId="37" fillId="2" borderId="3" xfId="0" applyNumberFormat="1" applyFont="1" applyFill="1" applyBorder="1" applyAlignment="1">
      <alignment horizontal="right"/>
    </xf>
    <xf numFmtId="3" fontId="37" fillId="3" borderId="3" xfId="0" applyNumberFormat="1" applyFont="1" applyFill="1" applyBorder="1" applyAlignment="1">
      <alignment horizontal="right"/>
    </xf>
    <xf numFmtId="3" fontId="37" fillId="4" borderId="3" xfId="0" applyNumberFormat="1" applyFont="1" applyFill="1" applyBorder="1" applyAlignment="1">
      <alignment horizontal="right"/>
    </xf>
    <xf numFmtId="0" fontId="37" fillId="2" borderId="0" xfId="0" applyFont="1" applyFill="1" applyAlignment="1">
      <alignment horizontal="left"/>
    </xf>
    <xf numFmtId="3" fontId="35" fillId="2" borderId="0" xfId="0" applyNumberFormat="1" applyFont="1" applyFill="1" applyAlignment="1">
      <alignment horizontal="right"/>
    </xf>
    <xf numFmtId="3" fontId="35" fillId="4" borderId="0" xfId="0" applyNumberFormat="1" applyFont="1" applyFill="1" applyAlignment="1">
      <alignment horizontal="right"/>
    </xf>
    <xf numFmtId="0" fontId="38" fillId="2" borderId="0" xfId="0" applyFont="1" applyFill="1"/>
    <xf numFmtId="3" fontId="35" fillId="2" borderId="0" xfId="0" applyNumberFormat="1" applyFont="1" applyFill="1"/>
    <xf numFmtId="9" fontId="35" fillId="0" borderId="0" xfId="37" applyFont="1"/>
    <xf numFmtId="0" fontId="39" fillId="0" borderId="0" xfId="0" applyFont="1"/>
    <xf numFmtId="0" fontId="40" fillId="0" borderId="0" xfId="0" applyFont="1"/>
    <xf numFmtId="0" fontId="0" fillId="2" borderId="0" xfId="0" applyFill="1" applyAlignment="1">
      <alignment vertical="top"/>
    </xf>
    <xf numFmtId="3" fontId="6" fillId="4" borderId="2" xfId="0" applyNumberFormat="1" applyFont="1" applyFill="1" applyBorder="1" applyAlignment="1">
      <alignment horizontal="right" vertical="top" wrapText="1"/>
    </xf>
    <xf numFmtId="3" fontId="0" fillId="3" borderId="3" xfId="0" applyNumberFormat="1" applyFont="1" applyFill="1" applyBorder="1" applyAlignment="1">
      <alignment horizontal="right"/>
    </xf>
    <xf numFmtId="3" fontId="0" fillId="2" borderId="3" xfId="0" applyNumberFormat="1" applyFont="1" applyFill="1" applyBorder="1" applyAlignment="1">
      <alignment horizontal="right"/>
    </xf>
    <xf numFmtId="165" fontId="6" fillId="0" borderId="2" xfId="0" applyNumberFormat="1" applyFont="1" applyFill="1" applyBorder="1" applyAlignment="1">
      <alignment horizontal="right" vertical="top" wrapText="1"/>
    </xf>
    <xf numFmtId="0" fontId="0" fillId="0" borderId="0" xfId="0"/>
    <xf numFmtId="0" fontId="0" fillId="2" borderId="0" xfId="0" applyFill="1"/>
    <xf numFmtId="3" fontId="6" fillId="2" borderId="3" xfId="0" applyNumberFormat="1" applyFont="1" applyFill="1" applyBorder="1" applyAlignment="1">
      <alignment horizontal="right"/>
    </xf>
    <xf numFmtId="3" fontId="6" fillId="3" borderId="3" xfId="0" applyNumberFormat="1" applyFont="1" applyFill="1" applyBorder="1" applyAlignment="1">
      <alignment horizontal="right"/>
    </xf>
    <xf numFmtId="3" fontId="6" fillId="2" borderId="0" xfId="0" applyNumberFormat="1" applyFont="1" applyFill="1" applyBorder="1" applyAlignment="1">
      <alignment horizontal="right"/>
    </xf>
    <xf numFmtId="3" fontId="0" fillId="2" borderId="1" xfId="0" applyNumberFormat="1" applyFont="1" applyFill="1" applyBorder="1" applyAlignment="1">
      <alignment horizontal="right"/>
    </xf>
    <xf numFmtId="3" fontId="0" fillId="3" borderId="1" xfId="0" applyNumberFormat="1" applyFont="1" applyFill="1" applyBorder="1" applyAlignment="1">
      <alignment horizontal="right"/>
    </xf>
    <xf numFmtId="0" fontId="0" fillId="2" borderId="0" xfId="0" applyFont="1" applyFill="1" applyAlignment="1">
      <alignment horizontal="left"/>
    </xf>
    <xf numFmtId="3" fontId="0" fillId="2" borderId="0" xfId="0" applyNumberFormat="1" applyFont="1" applyFill="1" applyAlignment="1">
      <alignment horizontal="right"/>
    </xf>
    <xf numFmtId="3" fontId="0" fillId="3" borderId="0" xfId="0" applyNumberFormat="1" applyFont="1" applyFill="1" applyAlignment="1">
      <alignment horizontal="right"/>
    </xf>
    <xf numFmtId="4" fontId="0" fillId="2" borderId="0" xfId="0" applyNumberFormat="1" applyFont="1" applyFill="1" applyAlignment="1">
      <alignment horizontal="right"/>
    </xf>
    <xf numFmtId="4" fontId="0" fillId="3" borderId="0" xfId="0" applyNumberFormat="1" applyFont="1" applyFill="1" applyAlignment="1">
      <alignment horizontal="right"/>
    </xf>
    <xf numFmtId="3" fontId="0" fillId="0" borderId="0" xfId="0" applyNumberFormat="1" applyFont="1" applyFill="1" applyAlignment="1">
      <alignment horizontal="right"/>
    </xf>
    <xf numFmtId="3" fontId="6" fillId="3" borderId="5" xfId="0" applyNumberFormat="1" applyFont="1" applyFill="1" applyBorder="1" applyAlignment="1">
      <alignment horizontal="right"/>
    </xf>
    <xf numFmtId="3" fontId="6" fillId="2" borderId="1" xfId="0" applyNumberFormat="1" applyFont="1" applyFill="1" applyBorder="1" applyAlignment="1">
      <alignment horizontal="right"/>
    </xf>
    <xf numFmtId="0" fontId="0" fillId="0" borderId="0" xfId="0" applyFont="1" applyFill="1" applyAlignment="1">
      <alignment horizontal="left"/>
    </xf>
    <xf numFmtId="3" fontId="8" fillId="2" borderId="0" xfId="0" applyNumberFormat="1" applyFont="1" applyFill="1"/>
    <xf numFmtId="3" fontId="35" fillId="0" borderId="0" xfId="0" applyNumberFormat="1" applyFont="1"/>
    <xf numFmtId="0" fontId="42" fillId="2" borderId="0" xfId="0" applyFont="1" applyFill="1"/>
    <xf numFmtId="0" fontId="42" fillId="0" borderId="0" xfId="0" applyFont="1"/>
    <xf numFmtId="0" fontId="43" fillId="2" borderId="0" xfId="0" applyFont="1" applyFill="1" applyAlignment="1">
      <alignment horizontal="left"/>
    </xf>
    <xf numFmtId="0" fontId="44" fillId="2" borderId="0" xfId="0" applyFont="1" applyFill="1"/>
    <xf numFmtId="0" fontId="45" fillId="2" borderId="0" xfId="0" applyFont="1" applyFill="1"/>
    <xf numFmtId="0" fontId="42" fillId="2" borderId="2" xfId="0" applyFont="1" applyFill="1" applyBorder="1" applyAlignment="1">
      <alignment vertical="top"/>
    </xf>
    <xf numFmtId="3" fontId="45" fillId="3" borderId="2" xfId="0" applyNumberFormat="1" applyFont="1" applyFill="1" applyBorder="1" applyAlignment="1">
      <alignment horizontal="right" vertical="top"/>
    </xf>
    <xf numFmtId="3" fontId="45" fillId="2" borderId="2" xfId="0" applyNumberFormat="1" applyFont="1" applyFill="1" applyBorder="1" applyAlignment="1">
      <alignment horizontal="right" vertical="top"/>
    </xf>
    <xf numFmtId="3" fontId="45" fillId="2" borderId="2" xfId="0" applyNumberFormat="1" applyFont="1" applyFill="1" applyBorder="1" applyAlignment="1">
      <alignment horizontal="right" vertical="top" wrapText="1"/>
    </xf>
    <xf numFmtId="0" fontId="42" fillId="2" borderId="0" xfId="0" applyFont="1" applyFill="1" applyAlignment="1">
      <alignment horizontal="left"/>
    </xf>
    <xf numFmtId="166" fontId="42" fillId="3" borderId="0" xfId="0" applyNumberFormat="1" applyFont="1" applyFill="1" applyAlignment="1">
      <alignment horizontal="right"/>
    </xf>
    <xf numFmtId="166" fontId="42" fillId="2" borderId="0" xfId="0" applyNumberFormat="1" applyFont="1" applyFill="1" applyAlignment="1">
      <alignment horizontal="right"/>
    </xf>
    <xf numFmtId="9" fontId="42" fillId="2" borderId="0" xfId="37" applyFont="1" applyFill="1" applyAlignment="1">
      <alignment horizontal="right"/>
    </xf>
    <xf numFmtId="0" fontId="42" fillId="2" borderId="0" xfId="0" applyFont="1" applyFill="1" applyBorder="1" applyAlignment="1">
      <alignment horizontal="left"/>
    </xf>
    <xf numFmtId="0" fontId="46" fillId="0" borderId="0" xfId="0" applyFont="1"/>
    <xf numFmtId="0" fontId="42" fillId="2" borderId="18" xfId="0" applyFont="1" applyFill="1" applyBorder="1" applyAlignment="1">
      <alignment horizontal="left"/>
    </xf>
    <xf numFmtId="166" fontId="42" fillId="3" borderId="1" xfId="0" applyNumberFormat="1" applyFont="1" applyFill="1" applyBorder="1" applyAlignment="1">
      <alignment horizontal="right"/>
    </xf>
    <xf numFmtId="166" fontId="42" fillId="2" borderId="1" xfId="0" applyNumberFormat="1" applyFont="1" applyFill="1" applyBorder="1" applyAlignment="1">
      <alignment horizontal="right"/>
    </xf>
    <xf numFmtId="9" fontId="42" fillId="2" borderId="1" xfId="37" applyFont="1" applyFill="1" applyBorder="1" applyAlignment="1">
      <alignment horizontal="right"/>
    </xf>
    <xf numFmtId="0" fontId="42" fillId="2" borderId="3" xfId="0" applyFont="1" applyFill="1" applyBorder="1"/>
    <xf numFmtId="166" fontId="42" fillId="3" borderId="3" xfId="0" applyNumberFormat="1" applyFont="1" applyFill="1" applyBorder="1" applyAlignment="1">
      <alignment horizontal="right"/>
    </xf>
    <xf numFmtId="166" fontId="42" fillId="2" borderId="3" xfId="0" applyNumberFormat="1" applyFont="1" applyFill="1" applyBorder="1" applyAlignment="1">
      <alignment horizontal="right"/>
    </xf>
    <xf numFmtId="9" fontId="42" fillId="2" borderId="3" xfId="37" applyFont="1" applyFill="1" applyBorder="1" applyAlignment="1">
      <alignment horizontal="right"/>
    </xf>
    <xf numFmtId="0" fontId="42" fillId="2" borderId="0" xfId="0" applyFont="1" applyFill="1" applyBorder="1"/>
    <xf numFmtId="166" fontId="42" fillId="3" borderId="0" xfId="0" applyNumberFormat="1" applyFont="1" applyFill="1" applyBorder="1" applyAlignment="1">
      <alignment horizontal="right"/>
    </xf>
    <xf numFmtId="166" fontId="42" fillId="2" borderId="0" xfId="0" applyNumberFormat="1" applyFont="1" applyFill="1" applyBorder="1" applyAlignment="1">
      <alignment horizontal="right"/>
    </xf>
    <xf numFmtId="9" fontId="42" fillId="2" borderId="0" xfId="37" applyNumberFormat="1" applyFont="1" applyFill="1" applyBorder="1" applyAlignment="1">
      <alignment horizontal="right"/>
    </xf>
    <xf numFmtId="0" fontId="46" fillId="2" borderId="0" xfId="0" applyFont="1" applyFill="1" applyBorder="1"/>
    <xf numFmtId="9" fontId="46" fillId="3" borderId="0" xfId="37" applyFont="1" applyFill="1" applyBorder="1" applyAlignment="1">
      <alignment horizontal="right"/>
    </xf>
    <xf numFmtId="9" fontId="46" fillId="2" borderId="0" xfId="37" applyFont="1" applyFill="1" applyBorder="1" applyAlignment="1">
      <alignment horizontal="right"/>
    </xf>
    <xf numFmtId="9" fontId="42" fillId="2" borderId="0" xfId="37" applyFont="1" applyFill="1" applyBorder="1" applyAlignment="1">
      <alignment horizontal="right"/>
    </xf>
    <xf numFmtId="9" fontId="46" fillId="2" borderId="0" xfId="37" applyNumberFormat="1" applyFont="1" applyFill="1" applyBorder="1" applyAlignment="1">
      <alignment horizontal="right"/>
    </xf>
    <xf numFmtId="0" fontId="45" fillId="2" borderId="6" xfId="0" applyFont="1" applyFill="1" applyBorder="1"/>
    <xf numFmtId="0" fontId="42" fillId="3" borderId="6" xfId="0" applyFont="1" applyFill="1" applyBorder="1"/>
    <xf numFmtId="0" fontId="42" fillId="2" borderId="6" xfId="0" applyFont="1" applyFill="1" applyBorder="1"/>
    <xf numFmtId="2" fontId="42" fillId="3" borderId="0" xfId="38" applyNumberFormat="1" applyFont="1" applyFill="1" applyBorder="1" applyAlignment="1">
      <alignment horizontal="right"/>
    </xf>
    <xf numFmtId="2" fontId="42" fillId="2" borderId="0" xfId="38" applyNumberFormat="1" applyFont="1" applyFill="1" applyBorder="1" applyAlignment="1">
      <alignment horizontal="right"/>
    </xf>
    <xf numFmtId="2" fontId="42" fillId="3" borderId="3" xfId="38" applyNumberFormat="1" applyFont="1" applyFill="1" applyBorder="1" applyAlignment="1">
      <alignment horizontal="right"/>
    </xf>
    <xf numFmtId="2" fontId="42" fillId="2" borderId="3" xfId="38" applyNumberFormat="1" applyFont="1" applyFill="1" applyBorder="1" applyAlignment="1">
      <alignment horizontal="right"/>
    </xf>
    <xf numFmtId="0" fontId="45" fillId="0" borderId="0" xfId="0" applyFont="1"/>
    <xf numFmtId="0" fontId="42" fillId="2" borderId="2" xfId="0" applyFont="1" applyFill="1" applyBorder="1" applyAlignment="1">
      <alignment vertical="top" wrapText="1"/>
    </xf>
    <xf numFmtId="0" fontId="42" fillId="2" borderId="17" xfId="0" applyFont="1" applyFill="1" applyBorder="1"/>
    <xf numFmtId="166" fontId="42" fillId="3" borderId="5" xfId="0" applyNumberFormat="1" applyFont="1" applyFill="1" applyBorder="1" applyAlignment="1">
      <alignment horizontal="right"/>
    </xf>
    <xf numFmtId="166" fontId="42" fillId="2" borderId="17" xfId="0" applyNumberFormat="1" applyFont="1" applyFill="1" applyBorder="1" applyAlignment="1">
      <alignment horizontal="right"/>
    </xf>
    <xf numFmtId="9" fontId="42" fillId="2" borderId="17" xfId="37" applyFont="1" applyFill="1" applyBorder="1" applyAlignment="1">
      <alignment horizontal="right"/>
    </xf>
    <xf numFmtId="0" fontId="42" fillId="0" borderId="4" xfId="0" applyFont="1" applyFill="1" applyBorder="1" applyAlignment="1">
      <alignment horizontal="left"/>
    </xf>
    <xf numFmtId="0" fontId="42" fillId="2" borderId="5" xfId="0" applyFont="1" applyFill="1" applyBorder="1" applyAlignment="1">
      <alignment vertical="top"/>
    </xf>
    <xf numFmtId="0" fontId="46" fillId="2" borderId="5" xfId="0" applyFont="1" applyFill="1" applyBorder="1" applyAlignment="1">
      <alignment vertical="top" wrapText="1"/>
    </xf>
    <xf numFmtId="0" fontId="46" fillId="0" borderId="0" xfId="0" applyFont="1" applyFill="1" applyBorder="1" applyAlignment="1">
      <alignment vertical="top"/>
    </xf>
    <xf numFmtId="0" fontId="42" fillId="2" borderId="0" xfId="0" applyFont="1" applyFill="1" applyBorder="1" applyAlignment="1">
      <alignment vertical="top" wrapText="1"/>
    </xf>
    <xf numFmtId="0" fontId="42" fillId="3" borderId="0" xfId="0" applyFont="1" applyFill="1"/>
    <xf numFmtId="3" fontId="42" fillId="3" borderId="0" xfId="0" applyNumberFormat="1" applyFont="1" applyFill="1" applyBorder="1" applyAlignment="1">
      <alignment horizontal="right"/>
    </xf>
    <xf numFmtId="3" fontId="42" fillId="2" borderId="0" xfId="0" applyNumberFormat="1" applyFont="1" applyFill="1" applyBorder="1" applyAlignment="1">
      <alignment horizontal="right"/>
    </xf>
    <xf numFmtId="0" fontId="46" fillId="0" borderId="5" xfId="0" applyFont="1" applyFill="1" applyBorder="1" applyAlignment="1">
      <alignment vertical="top"/>
    </xf>
    <xf numFmtId="0" fontId="42" fillId="2" borderId="4" xfId="0" applyFont="1" applyFill="1" applyBorder="1" applyAlignment="1">
      <alignment horizontal="left"/>
    </xf>
    <xf numFmtId="0" fontId="46" fillId="2" borderId="5" xfId="0" applyFont="1" applyFill="1" applyBorder="1" applyAlignment="1">
      <alignment vertical="top"/>
    </xf>
    <xf numFmtId="0" fontId="46" fillId="2" borderId="0" xfId="0" applyFont="1" applyFill="1" applyAlignment="1">
      <alignment vertical="top"/>
    </xf>
    <xf numFmtId="0" fontId="46" fillId="2" borderId="0" xfId="0" applyFont="1" applyFill="1" applyBorder="1" applyAlignment="1">
      <alignment vertical="top" wrapText="1"/>
    </xf>
    <xf numFmtId="0" fontId="42" fillId="0" borderId="0" xfId="0" applyFont="1" applyBorder="1"/>
    <xf numFmtId="167" fontId="42" fillId="3" borderId="0" xfId="38" applyNumberFormat="1" applyFont="1" applyFill="1" applyBorder="1" applyAlignment="1">
      <alignment horizontal="right" vertical="top"/>
    </xf>
    <xf numFmtId="166" fontId="42" fillId="2" borderId="0" xfId="0" applyNumberFormat="1" applyFont="1" applyFill="1" applyBorder="1" applyAlignment="1">
      <alignment horizontal="right" vertical="top"/>
    </xf>
    <xf numFmtId="9" fontId="42" fillId="2" borderId="0" xfId="37" applyFont="1" applyFill="1" applyBorder="1" applyAlignment="1">
      <alignment horizontal="right" vertical="top" wrapText="1"/>
    </xf>
    <xf numFmtId="167" fontId="42" fillId="3" borderId="0" xfId="38" applyNumberFormat="1" applyFont="1" applyFill="1" applyAlignment="1">
      <alignment horizontal="right"/>
    </xf>
    <xf numFmtId="167" fontId="42" fillId="3" borderId="1" xfId="38" applyNumberFormat="1" applyFont="1" applyFill="1" applyBorder="1" applyAlignment="1">
      <alignment horizontal="right"/>
    </xf>
    <xf numFmtId="167" fontId="42" fillId="3" borderId="3" xfId="38" applyNumberFormat="1" applyFont="1" applyFill="1" applyBorder="1" applyAlignment="1">
      <alignment horizontal="right"/>
    </xf>
    <xf numFmtId="0" fontId="46" fillId="2" borderId="3" xfId="0" applyFont="1" applyFill="1" applyBorder="1" applyAlignment="1">
      <alignment horizontal="left" indent="1"/>
    </xf>
    <xf numFmtId="167" fontId="46" fillId="3" borderId="3" xfId="38" applyNumberFormat="1" applyFont="1" applyFill="1" applyBorder="1" applyAlignment="1">
      <alignment horizontal="right"/>
    </xf>
    <xf numFmtId="166" fontId="46" fillId="2" borderId="3" xfId="0" applyNumberFormat="1" applyFont="1" applyFill="1" applyBorder="1" applyAlignment="1">
      <alignment horizontal="right"/>
    </xf>
    <xf numFmtId="9" fontId="46" fillId="2" borderId="3" xfId="37" applyFont="1" applyFill="1" applyBorder="1" applyAlignment="1">
      <alignment horizontal="right"/>
    </xf>
    <xf numFmtId="0" fontId="46" fillId="2" borderId="0" xfId="0" applyFont="1" applyFill="1" applyBorder="1" applyAlignment="1">
      <alignment vertical="top"/>
    </xf>
    <xf numFmtId="0" fontId="45" fillId="0" borderId="0" xfId="0" applyFont="1" applyFill="1"/>
    <xf numFmtId="0" fontId="42" fillId="0" borderId="0" xfId="0" applyFont="1" applyFill="1"/>
    <xf numFmtId="0" fontId="42" fillId="0" borderId="2" xfId="0" applyFont="1" applyFill="1" applyBorder="1" applyAlignment="1">
      <alignment horizontal="left" vertical="top" wrapText="1"/>
    </xf>
    <xf numFmtId="3" fontId="45" fillId="3" borderId="2" xfId="0" applyNumberFormat="1" applyFont="1" applyFill="1" applyBorder="1" applyAlignment="1">
      <alignment horizontal="right" vertical="top" wrapText="1"/>
    </xf>
    <xf numFmtId="3" fontId="45" fillId="0" borderId="2" xfId="0" applyNumberFormat="1" applyFont="1" applyFill="1" applyBorder="1" applyAlignment="1">
      <alignment horizontal="right" vertical="top" wrapText="1"/>
    </xf>
    <xf numFmtId="3" fontId="45" fillId="0" borderId="0" xfId="0" applyNumberFormat="1" applyFont="1" applyFill="1" applyBorder="1" applyAlignment="1">
      <alignment horizontal="right" vertical="center"/>
    </xf>
    <xf numFmtId="0" fontId="42" fillId="0" borderId="5" xfId="0" applyFont="1" applyFill="1" applyBorder="1"/>
    <xf numFmtId="167" fontId="42" fillId="3" borderId="5" xfId="38" applyNumberFormat="1" applyFont="1" applyFill="1" applyBorder="1" applyAlignment="1">
      <alignment horizontal="right"/>
    </xf>
    <xf numFmtId="167" fontId="42" fillId="0" borderId="5" xfId="38" applyNumberFormat="1" applyFont="1" applyFill="1" applyBorder="1" applyAlignment="1">
      <alignment horizontal="right"/>
    </xf>
    <xf numFmtId="0" fontId="42" fillId="0" borderId="0" xfId="0" applyFont="1" applyFill="1" applyBorder="1" applyAlignment="1">
      <alignment horizontal="left"/>
    </xf>
    <xf numFmtId="167" fontId="42" fillId="3" borderId="0" xfId="38" applyNumberFormat="1" applyFont="1" applyFill="1" applyBorder="1" applyAlignment="1">
      <alignment horizontal="right"/>
    </xf>
    <xf numFmtId="167" fontId="42" fillId="0" borderId="0" xfId="38" applyNumberFormat="1" applyFont="1" applyFill="1" applyBorder="1" applyAlignment="1">
      <alignment horizontal="right"/>
    </xf>
    <xf numFmtId="0" fontId="46" fillId="0" borderId="0" xfId="0" applyFont="1" applyFill="1" applyBorder="1" applyAlignment="1">
      <alignment horizontal="left"/>
    </xf>
    <xf numFmtId="9" fontId="46" fillId="0" borderId="0" xfId="37" applyNumberFormat="1" applyFont="1" applyFill="1" applyBorder="1" applyAlignment="1">
      <alignment horizontal="right"/>
    </xf>
    <xf numFmtId="9" fontId="46" fillId="0" borderId="0" xfId="37" applyFont="1" applyFill="1" applyBorder="1" applyAlignment="1">
      <alignment horizontal="right"/>
    </xf>
    <xf numFmtId="0" fontId="45" fillId="0" borderId="0" xfId="0" applyFont="1" applyFill="1" applyBorder="1" applyAlignment="1">
      <alignment horizontal="left"/>
    </xf>
    <xf numFmtId="167" fontId="45" fillId="3" borderId="0" xfId="38" applyNumberFormat="1" applyFont="1" applyFill="1" applyBorder="1" applyAlignment="1">
      <alignment horizontal="right"/>
    </xf>
    <xf numFmtId="167" fontId="45" fillId="0" borderId="0" xfId="38" applyNumberFormat="1" applyFont="1" applyFill="1" applyBorder="1" applyAlignment="1">
      <alignment horizontal="right"/>
    </xf>
    <xf numFmtId="0" fontId="42" fillId="0" borderId="0" xfId="0" applyFont="1" applyFill="1" applyBorder="1"/>
    <xf numFmtId="4" fontId="42" fillId="3" borderId="0" xfId="0" applyNumberFormat="1" applyFont="1" applyFill="1" applyAlignment="1">
      <alignment horizontal="right"/>
    </xf>
    <xf numFmtId="4" fontId="42" fillId="0" borderId="0" xfId="0" applyNumberFormat="1" applyFont="1" applyFill="1" applyAlignment="1">
      <alignment horizontal="right"/>
    </xf>
    <xf numFmtId="0" fontId="42" fillId="0" borderId="3" xfId="0" applyFont="1" applyFill="1" applyBorder="1"/>
    <xf numFmtId="4" fontId="42" fillId="3" borderId="3" xfId="38" applyNumberFormat="1" applyFont="1" applyFill="1" applyBorder="1" applyAlignment="1">
      <alignment horizontal="right"/>
    </xf>
    <xf numFmtId="4" fontId="42" fillId="0" borderId="3" xfId="38" applyNumberFormat="1" applyFont="1" applyFill="1" applyBorder="1" applyAlignment="1">
      <alignment horizontal="right"/>
    </xf>
    <xf numFmtId="0" fontId="42" fillId="0" borderId="0" xfId="0" applyFont="1" applyFill="1" applyBorder="1" applyAlignment="1"/>
    <xf numFmtId="0" fontId="45" fillId="2" borderId="0" xfId="0" applyFont="1" applyFill="1" applyAlignment="1">
      <alignment horizontal="left"/>
    </xf>
    <xf numFmtId="166" fontId="45" fillId="3" borderId="0" xfId="0" applyNumberFormat="1" applyFont="1" applyFill="1" applyAlignment="1">
      <alignment horizontal="right"/>
    </xf>
    <xf numFmtId="166" fontId="45" fillId="2" borderId="0" xfId="0" applyNumberFormat="1" applyFont="1" applyFill="1" applyAlignment="1">
      <alignment horizontal="right"/>
    </xf>
    <xf numFmtId="0" fontId="45" fillId="2" borderId="3" xfId="0" applyFont="1" applyFill="1" applyBorder="1"/>
    <xf numFmtId="166" fontId="45" fillId="3" borderId="3" xfId="0" applyNumberFormat="1" applyFont="1" applyFill="1" applyBorder="1" applyAlignment="1">
      <alignment horizontal="right"/>
    </xf>
    <xf numFmtId="166" fontId="45" fillId="0" borderId="3" xfId="0" applyNumberFormat="1" applyFont="1" applyFill="1" applyBorder="1" applyAlignment="1">
      <alignment horizontal="right"/>
    </xf>
    <xf numFmtId="166" fontId="45" fillId="2" borderId="3" xfId="0" applyNumberFormat="1" applyFont="1" applyFill="1" applyBorder="1" applyAlignment="1">
      <alignment horizontal="right"/>
    </xf>
    <xf numFmtId="0" fontId="45" fillId="2" borderId="5" xfId="0" applyFont="1" applyFill="1" applyBorder="1"/>
    <xf numFmtId="166" fontId="45" fillId="3" borderId="5" xfId="0" applyNumberFormat="1" applyFont="1" applyFill="1" applyBorder="1" applyAlignment="1">
      <alignment horizontal="right"/>
    </xf>
    <xf numFmtId="166" fontId="45" fillId="2" borderId="5" xfId="0" applyNumberFormat="1" applyFont="1" applyFill="1" applyBorder="1" applyAlignment="1">
      <alignment horizontal="right"/>
    </xf>
    <xf numFmtId="9" fontId="45" fillId="2" borderId="5" xfId="37" applyFont="1" applyFill="1" applyBorder="1" applyAlignment="1">
      <alignment horizontal="right"/>
    </xf>
    <xf numFmtId="166" fontId="42" fillId="0" borderId="5" xfId="0" applyNumberFormat="1" applyFont="1" applyFill="1" applyBorder="1" applyAlignment="1">
      <alignment horizontal="left"/>
    </xf>
    <xf numFmtId="166" fontId="42" fillId="38" borderId="0" xfId="0" applyNumberFormat="1" applyFont="1" applyFill="1" applyBorder="1" applyAlignment="1">
      <alignment horizontal="right" vertical="top"/>
    </xf>
    <xf numFmtId="166" fontId="42" fillId="0" borderId="0" xfId="0" applyNumberFormat="1" applyFont="1" applyFill="1" applyAlignment="1">
      <alignment horizontal="left"/>
    </xf>
    <xf numFmtId="166" fontId="42" fillId="38" borderId="0" xfId="0" applyNumberFormat="1" applyFont="1" applyFill="1" applyAlignment="1">
      <alignment horizontal="right"/>
    </xf>
    <xf numFmtId="166" fontId="42" fillId="0" borderId="0" xfId="0" applyNumberFormat="1" applyFont="1" applyFill="1" applyBorder="1" applyAlignment="1">
      <alignment horizontal="left"/>
    </xf>
    <xf numFmtId="166" fontId="42" fillId="38" borderId="0" xfId="0" applyNumberFormat="1" applyFont="1" applyFill="1" applyBorder="1" applyAlignment="1">
      <alignment horizontal="right"/>
    </xf>
    <xf numFmtId="0" fontId="42" fillId="2" borderId="2" xfId="0" applyFont="1" applyFill="1" applyBorder="1"/>
    <xf numFmtId="166" fontId="42" fillId="38" borderId="2" xfId="0" applyNumberFormat="1" applyFont="1" applyFill="1" applyBorder="1" applyAlignment="1">
      <alignment horizontal="right"/>
    </xf>
    <xf numFmtId="166" fontId="42" fillId="2" borderId="2" xfId="0" applyNumberFormat="1" applyFont="1" applyFill="1" applyBorder="1" applyAlignment="1">
      <alignment horizontal="right"/>
    </xf>
    <xf numFmtId="167" fontId="46" fillId="0" borderId="5" xfId="38" applyNumberFormat="1" applyFont="1" applyFill="1" applyBorder="1" applyAlignment="1">
      <alignment horizontal="right"/>
    </xf>
    <xf numFmtId="166" fontId="46" fillId="0" borderId="5" xfId="0" applyNumberFormat="1" applyFont="1" applyFill="1" applyBorder="1" applyAlignment="1">
      <alignment horizontal="right"/>
    </xf>
    <xf numFmtId="15" fontId="45" fillId="3" borderId="2" xfId="0" applyNumberFormat="1" applyFont="1" applyFill="1" applyBorder="1" applyAlignment="1">
      <alignment vertical="top"/>
    </xf>
    <xf numFmtId="15" fontId="45" fillId="2" borderId="2" xfId="0" applyNumberFormat="1" applyFont="1" applyFill="1" applyBorder="1" applyAlignment="1">
      <alignment vertical="top"/>
    </xf>
    <xf numFmtId="0" fontId="42" fillId="38" borderId="0" xfId="0" applyFont="1" applyFill="1"/>
    <xf numFmtId="167" fontId="42" fillId="0" borderId="0" xfId="38" applyNumberFormat="1" applyFont="1"/>
    <xf numFmtId="166" fontId="42" fillId="38" borderId="0" xfId="0" applyNumberFormat="1" applyFont="1" applyFill="1" applyAlignment="1"/>
    <xf numFmtId="167" fontId="42" fillId="2" borderId="0" xfId="38" applyNumberFormat="1" applyFont="1" applyFill="1" applyAlignment="1"/>
    <xf numFmtId="166" fontId="42" fillId="0" borderId="1" xfId="0" applyNumberFormat="1" applyFont="1" applyFill="1" applyBorder="1" applyAlignment="1">
      <alignment horizontal="left"/>
    </xf>
    <xf numFmtId="166" fontId="42" fillId="3" borderId="1" xfId="0" applyNumberFormat="1" applyFont="1" applyFill="1" applyBorder="1" applyAlignment="1"/>
    <xf numFmtId="167" fontId="42" fillId="2" borderId="1" xfId="38" applyNumberFormat="1" applyFont="1" applyFill="1" applyBorder="1" applyAlignment="1"/>
    <xf numFmtId="166" fontId="45" fillId="3" borderId="16" xfId="0" applyNumberFormat="1" applyFont="1" applyFill="1" applyBorder="1" applyAlignment="1"/>
    <xf numFmtId="167" fontId="45" fillId="2" borderId="16" xfId="38" applyNumberFormat="1" applyFont="1" applyFill="1" applyBorder="1" applyAlignment="1"/>
    <xf numFmtId="0" fontId="42" fillId="2" borderId="0" xfId="0" applyFont="1" applyFill="1" applyBorder="1" applyAlignment="1">
      <alignment vertical="top"/>
    </xf>
    <xf numFmtId="166" fontId="42" fillId="3" borderId="0" xfId="81" applyNumberFormat="1" applyFont="1" applyFill="1" applyAlignment="1">
      <alignment horizontal="right"/>
    </xf>
    <xf numFmtId="166" fontId="42" fillId="2" borderId="0" xfId="81" applyNumberFormat="1" applyFont="1" applyFill="1" applyAlignment="1">
      <alignment horizontal="right"/>
    </xf>
    <xf numFmtId="9" fontId="47" fillId="2" borderId="0" xfId="27" applyFont="1" applyFill="1" applyAlignment="1">
      <alignment horizontal="right"/>
    </xf>
    <xf numFmtId="166" fontId="42" fillId="3" borderId="1" xfId="81" applyNumberFormat="1" applyFont="1" applyFill="1" applyBorder="1" applyAlignment="1">
      <alignment horizontal="right"/>
    </xf>
    <xf numFmtId="166" fontId="42" fillId="0" borderId="1" xfId="81" applyNumberFormat="1" applyFont="1" applyFill="1" applyBorder="1" applyAlignment="1">
      <alignment horizontal="right"/>
    </xf>
    <xf numFmtId="9" fontId="47" fillId="2" borderId="1" xfId="27" applyFont="1" applyFill="1" applyBorder="1" applyAlignment="1">
      <alignment horizontal="right"/>
    </xf>
    <xf numFmtId="0" fontId="45" fillId="0" borderId="3" xfId="0" applyFont="1" applyFill="1" applyBorder="1"/>
    <xf numFmtId="166" fontId="45" fillId="3" borderId="3" xfId="81" applyNumberFormat="1" applyFont="1" applyFill="1" applyBorder="1" applyAlignment="1">
      <alignment horizontal="right"/>
    </xf>
    <xf numFmtId="166" fontId="45" fillId="0" borderId="3" xfId="81" applyNumberFormat="1" applyFont="1" applyFill="1" applyBorder="1" applyAlignment="1">
      <alignment horizontal="right"/>
    </xf>
    <xf numFmtId="9" fontId="45" fillId="2" borderId="3" xfId="27" applyFont="1" applyFill="1" applyBorder="1" applyAlignment="1">
      <alignment horizontal="right"/>
    </xf>
    <xf numFmtId="0" fontId="42" fillId="0" borderId="5" xfId="0" applyFont="1" applyFill="1" applyBorder="1" applyAlignment="1">
      <alignment vertical="top"/>
    </xf>
    <xf numFmtId="0" fontId="41" fillId="0" borderId="0" xfId="0" applyFont="1" applyAlignment="1">
      <alignment horizontal="left" vertical="top" wrapText="1"/>
    </xf>
    <xf numFmtId="0" fontId="42" fillId="2" borderId="5" xfId="0" applyFont="1" applyFill="1" applyBorder="1" applyAlignment="1">
      <alignment horizontal="left" vertical="top" wrapText="1"/>
    </xf>
    <xf numFmtId="0" fontId="42" fillId="2" borderId="0" xfId="0" applyFont="1" applyFill="1" applyAlignment="1">
      <alignment horizontal="left" vertical="top" wrapText="1"/>
    </xf>
    <xf numFmtId="0" fontId="42" fillId="0" borderId="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Alignment="1">
      <alignment horizontal="left" vertical="top" wrapText="1"/>
    </xf>
    <xf numFmtId="0" fontId="0" fillId="2" borderId="5" xfId="0" applyFont="1" applyFill="1" applyBorder="1" applyAlignment="1">
      <alignment horizontal="left" vertical="top" wrapText="1"/>
    </xf>
  </cellXfs>
  <cellStyles count="90">
    <cellStyle name="20% - Accent1" xfId="56" builtinId="30" customBuiltin="1"/>
    <cellStyle name="20% - Accent2" xfId="60" builtinId="34" customBuiltin="1"/>
    <cellStyle name="20% - Accent3" xfId="64" builtinId="38" customBuiltin="1"/>
    <cellStyle name="20% - Accent4" xfId="68" builtinId="42" customBuiltin="1"/>
    <cellStyle name="20% - Accent5" xfId="72" builtinId="46" customBuiltin="1"/>
    <cellStyle name="20% - Accent6" xfId="76" builtinId="50" customBuiltin="1"/>
    <cellStyle name="40% - Accent1" xfId="57" builtinId="31" customBuiltin="1"/>
    <cellStyle name="40% - Accent2" xfId="61" builtinId="35" customBuiltin="1"/>
    <cellStyle name="40% - Accent3" xfId="65" builtinId="39" customBuiltin="1"/>
    <cellStyle name="40% - Accent4" xfId="69" builtinId="43" customBuiltin="1"/>
    <cellStyle name="40% - Accent5" xfId="73" builtinId="47" customBuiltin="1"/>
    <cellStyle name="40% - Accent6" xfId="77" builtinId="51" customBuiltin="1"/>
    <cellStyle name="60% - Accent1" xfId="58" builtinId="32" customBuiltin="1"/>
    <cellStyle name="60% - Accent2" xfId="62" builtinId="36" customBuiltin="1"/>
    <cellStyle name="60% - Accent3" xfId="66" builtinId="40" customBuiltin="1"/>
    <cellStyle name="60% - Accent4" xfId="70" builtinId="44" customBuiltin="1"/>
    <cellStyle name="60% - Accent5" xfId="74" builtinId="48" customBuiltin="1"/>
    <cellStyle name="60% - Accent6" xfId="78" builtinId="52" customBuiltin="1"/>
    <cellStyle name="Accent1" xfId="55" builtinId="29" customBuiltin="1"/>
    <cellStyle name="Accent2" xfId="59" builtinId="33" customBuiltin="1"/>
    <cellStyle name="Accent3" xfId="63" builtinId="37" customBuiltin="1"/>
    <cellStyle name="Accent4" xfId="67" builtinId="41" customBuiltin="1"/>
    <cellStyle name="Accent5" xfId="71" builtinId="45" customBuiltin="1"/>
    <cellStyle name="Accent6" xfId="75" builtinId="49" customBuiltin="1"/>
    <cellStyle name="Bad" xfId="45" builtinId="27" customBuiltin="1"/>
    <cellStyle name="Calculation" xfId="49" builtinId="22" customBuiltin="1"/>
    <cellStyle name="Check Cell" xfId="51" builtinId="23" customBuiltin="1"/>
    <cellStyle name="Comma" xfId="38" builtinId="3"/>
    <cellStyle name="Comma 2" xfId="1"/>
    <cellStyle name="Comma 22" xfId="2"/>
    <cellStyle name="Comma 23" xfId="3"/>
    <cellStyle name="Comma 3" xfId="4"/>
    <cellStyle name="Comma 3 2" xfId="5"/>
    <cellStyle name="Comma 3 3" xfId="6"/>
    <cellStyle name="Comma 3 4" xfId="7"/>
    <cellStyle name="Comma 3 5" xfId="8"/>
    <cellStyle name="Comma 3 6" xfId="9"/>
    <cellStyle name="Comma 3 7" xfId="10"/>
    <cellStyle name="Comma 4" xfId="11"/>
    <cellStyle name="Comma 4 2" xfId="12"/>
    <cellStyle name="Comma 4 3" xfId="13"/>
    <cellStyle name="Comma 4 4" xfId="14"/>
    <cellStyle name="Comma 4 5" xfId="15"/>
    <cellStyle name="Comma 4 6" xfId="16"/>
    <cellStyle name="Comma 4 7" xfId="17"/>
    <cellStyle name="Comma 5" xfId="18"/>
    <cellStyle name="Comma 5 2" xfId="87"/>
    <cellStyle name="Comma 8" xfId="19"/>
    <cellStyle name="Explanatory Text" xfId="53" builtinId="53" customBuiltin="1"/>
    <cellStyle name="Good" xfId="44" builtinId="26" customBuiltin="1"/>
    <cellStyle name="Heading 1" xfId="40" builtinId="16" customBuiltin="1"/>
    <cellStyle name="Heading 2" xfId="41" builtinId="17" customBuiltin="1"/>
    <cellStyle name="Heading 3" xfId="42" builtinId="18" customBuiltin="1"/>
    <cellStyle name="Heading 4" xfId="43" builtinId="19" customBuiltin="1"/>
    <cellStyle name="Hyperlink 2" xfId="20"/>
    <cellStyle name="imabs" xfId="21"/>
    <cellStyle name="imabs 2" xfId="22"/>
    <cellStyle name="imabs_Equity current period vs prev period" xfId="23"/>
    <cellStyle name="Input" xfId="47" builtinId="20" customBuiltin="1"/>
    <cellStyle name="Linked Cell" xfId="50" builtinId="24" customBuiltin="1"/>
    <cellStyle name="Neutral" xfId="46" builtinId="28" customBuiltin="1"/>
    <cellStyle name="Normal" xfId="0" builtinId="0"/>
    <cellStyle name="Normal 2" xfId="24"/>
    <cellStyle name="Normal 2 2" xfId="81"/>
    <cellStyle name="Normal 2 3" xfId="88"/>
    <cellStyle name="Normal 2 7" xfId="25"/>
    <cellStyle name="Normal 2 8" xfId="26"/>
    <cellStyle name="Normal 3" xfId="79"/>
    <cellStyle name="Normal 3 2" xfId="82"/>
    <cellStyle name="Note 2" xfId="80"/>
    <cellStyle name="Number" xfId="84"/>
    <cellStyle name="Output" xfId="48" builtinId="21" customBuiltin="1"/>
    <cellStyle name="Percent" xfId="37" builtinId="5"/>
    <cellStyle name="Percent 2" xfId="27"/>
    <cellStyle name="Percent 3" xfId="28"/>
    <cellStyle name="Percent 3 2" xfId="29"/>
    <cellStyle name="Percent 3 3" xfId="30"/>
    <cellStyle name="Percent 3 4" xfId="31"/>
    <cellStyle name="Percent 3 5" xfId="32"/>
    <cellStyle name="Percent 3 6" xfId="33"/>
    <cellStyle name="Percent 3 7" xfId="34"/>
    <cellStyle name="Percent 4" xfId="35"/>
    <cellStyle name="Percent 4 2" xfId="89"/>
    <cellStyle name="Percent 8" xfId="36"/>
    <cellStyle name="Subtotal Numbers" xfId="85"/>
    <cellStyle name="Text" xfId="86"/>
    <cellStyle name="Title" xfId="39" builtinId="15" customBuiltin="1"/>
    <cellStyle name="Total" xfId="54" builtinId="25" customBuiltin="1"/>
    <cellStyle name="Total Numbers" xfId="83"/>
    <cellStyle name="Warning Text" xfId="52" builtinId="11" customBuiltin="1"/>
  </cellStyles>
  <dxfs count="0"/>
  <tableStyles count="0" defaultTableStyle="TableStyleMedium2" defaultPivotStyle="PivotStyleLight16"/>
  <colors>
    <mruColors>
      <color rgb="FFE3EDA5"/>
      <color rgb="FF00A854"/>
      <color rgb="FF00CC66"/>
      <color rgb="FF008E00"/>
      <color rgb="FF00C400"/>
      <color rgb="FFDBE88C"/>
      <color rgb="FFDDE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593911</xdr:colOff>
      <xdr:row>19</xdr:row>
      <xdr:rowOff>33051</xdr:rowOff>
    </xdr:from>
    <xdr:to>
      <xdr:col>3</xdr:col>
      <xdr:colOff>103676</xdr:colOff>
      <xdr:row>23</xdr:row>
      <xdr:rowOff>131924</xdr:rowOff>
    </xdr:to>
    <xdr:sp macro="" textlink="">
      <xdr:nvSpPr>
        <xdr:cNvPr id="2" name="Abgerundetes Rechteck 13">
          <a:extLst>
            <a:ext uri="{FF2B5EF4-FFF2-40B4-BE49-F238E27FC236}">
              <a16:creationId xmlns:a16="http://schemas.microsoft.com/office/drawing/2014/main" id="{00000000-0008-0000-0000-000002000000}"/>
            </a:ext>
          </a:extLst>
        </xdr:cNvPr>
        <xdr:cNvSpPr/>
      </xdr:nvSpPr>
      <xdr:spPr bwMode="auto">
        <a:xfrm>
          <a:off x="1203511" y="3109626"/>
          <a:ext cx="728965" cy="746573"/>
        </a:xfrm>
        <a:prstGeom prst="roundRect">
          <a:avLst/>
        </a:prstGeom>
        <a:solidFill>
          <a:schemeClr val="accent1"/>
        </a:solidFill>
        <a:ln w="9525" cap="flat" cmpd="sng" algn="ctr">
          <a:solidFill>
            <a:schemeClr val="accent1"/>
          </a:solidFill>
          <a:prstDash val="solid"/>
          <a:round/>
          <a:headEnd type="none" w="med" len="med"/>
          <a:tailEnd type="none" w="med" len="med"/>
        </a:ln>
        <a:effectLst>
          <a:outerShdw blurRad="50800" dist="38100" dir="5400000" algn="t" rotWithShape="0">
            <a:prstClr val="black">
              <a:alpha val="40000"/>
            </a:prstClr>
          </a:outerShdw>
        </a:effectLst>
      </xdr:spPr>
      <xdr:txBody>
        <a:bodyPr wrap="square" lIns="72000" tIns="0" rIns="7200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0" hangingPunct="0"/>
          <a:r>
            <a:rPr lang="en-GB" sz="4000" b="1">
              <a:solidFill>
                <a:schemeClr val="bg1"/>
              </a:solidFill>
              <a:latin typeface="Verdana" pitchFamily="34" charset="0"/>
            </a:rPr>
            <a:t>›</a:t>
          </a:r>
        </a:p>
      </xdr:txBody>
    </xdr:sp>
    <xdr:clientData/>
  </xdr:twoCellAnchor>
  <xdr:twoCellAnchor>
    <xdr:from>
      <xdr:col>3</xdr:col>
      <xdr:colOff>226823</xdr:colOff>
      <xdr:row>19</xdr:row>
      <xdr:rowOff>66873</xdr:rowOff>
    </xdr:from>
    <xdr:to>
      <xdr:col>16</xdr:col>
      <xdr:colOff>224118</xdr:colOff>
      <xdr:row>23</xdr:row>
      <xdr:rowOff>104505</xdr:rowOff>
    </xdr:to>
    <xdr:sp macro="" textlink="">
      <xdr:nvSpPr>
        <xdr:cNvPr id="3" name="Title 2">
          <a:extLst>
            <a:ext uri="{FF2B5EF4-FFF2-40B4-BE49-F238E27FC236}">
              <a16:creationId xmlns:a16="http://schemas.microsoft.com/office/drawing/2014/main" id="{00000000-0008-0000-0000-000003000000}"/>
            </a:ext>
          </a:extLst>
        </xdr:cNvPr>
        <xdr:cNvSpPr>
          <a:spLocks noGrp="1"/>
        </xdr:cNvSpPr>
      </xdr:nvSpPr>
      <xdr:spPr>
        <a:xfrm>
          <a:off x="2055623" y="3143448"/>
          <a:ext cx="7922095" cy="685332"/>
        </a:xfrm>
        <a:prstGeom prst="rect">
          <a:avLst/>
        </a:prstGeom>
        <a:noFill/>
      </xdr:spPr>
      <xdr:txBody>
        <a:bodyPr vert="horz" wrap="square" lIns="0" tIns="45720" rIns="0" bIns="45720" rtlCol="0" anchor="ctr">
          <a:noAutofit/>
        </a:bodyPr>
        <a:lstStyle>
          <a:lvl1pPr algn="l" defTabSz="457200" rtl="0" eaLnBrk="1" latinLnBrk="0" hangingPunct="1">
            <a:spcBef>
              <a:spcPct val="0"/>
            </a:spcBef>
            <a:buNone/>
            <a:defRPr lang="en-US" sz="3200" kern="1200" dirty="0">
              <a:solidFill>
                <a:schemeClr val="tx1"/>
              </a:solidFill>
              <a:latin typeface="Verdana" pitchFamily="34" charset="0"/>
              <a:ea typeface="Verdana" pitchFamily="34" charset="0"/>
              <a:cs typeface="Verdana" pitchFamily="34" charset="0"/>
            </a:defRPr>
          </a:lvl1pPr>
        </a:lstStyle>
        <a:p>
          <a:r>
            <a:rPr lang="en-US" sz="3800">
              <a:solidFill>
                <a:schemeClr val="tx2">
                  <a:lumMod val="50000"/>
                </a:schemeClr>
              </a:solidFill>
              <a:latin typeface="+mn-lt"/>
            </a:rPr>
            <a:t>TOMTOM FINANCIAL DATA PACK Q1</a:t>
          </a:r>
          <a:r>
            <a:rPr lang="en-US" sz="3800" baseline="0">
              <a:solidFill>
                <a:schemeClr val="tx2">
                  <a:lumMod val="50000"/>
                </a:schemeClr>
              </a:solidFill>
              <a:latin typeface="+mn-lt"/>
            </a:rPr>
            <a:t> '18</a:t>
          </a:r>
          <a:endParaRPr lang="en-US" sz="3800">
            <a:solidFill>
              <a:schemeClr val="tx2">
                <a:lumMod val="50000"/>
              </a:schemeClr>
            </a:solidFill>
            <a:latin typeface="+mn-lt"/>
          </a:endParaRPr>
        </a:p>
      </xdr:txBody>
    </xdr:sp>
    <xdr:clientData/>
  </xdr:twoCellAnchor>
  <xdr:twoCellAnchor>
    <xdr:from>
      <xdr:col>3</xdr:col>
      <xdr:colOff>259976</xdr:colOff>
      <xdr:row>23</xdr:row>
      <xdr:rowOff>68424</xdr:rowOff>
    </xdr:from>
    <xdr:to>
      <xdr:col>16</xdr:col>
      <xdr:colOff>75797</xdr:colOff>
      <xdr:row>23</xdr:row>
      <xdr:rowOff>68424</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2088776" y="3792699"/>
          <a:ext cx="7740621" cy="0"/>
        </a:xfrm>
        <a:prstGeom prst="line">
          <a:avLst/>
        </a:prstGeom>
        <a:effectLst>
          <a:outerShdw blurRad="40000" dist="50800" dir="5400000" rotWithShape="0">
            <a:srgbClr val="000000">
              <a:alpha val="15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12</xdr:col>
      <xdr:colOff>317634</xdr:colOff>
      <xdr:row>2</xdr:row>
      <xdr:rowOff>123984</xdr:rowOff>
    </xdr:from>
    <xdr:to>
      <xdr:col>16</xdr:col>
      <xdr:colOff>359756</xdr:colOff>
      <xdr:row>5</xdr:row>
      <xdr:rowOff>62023</xdr:rowOff>
    </xdr:to>
    <xdr:pic>
      <xdr:nvPicPr>
        <xdr:cNvPr id="5" name="Picture 4" descr="TomTom_RGB_logo.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834" y="447834"/>
          <a:ext cx="2480522" cy="423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664886</xdr:colOff>
      <xdr:row>1</xdr:row>
      <xdr:rowOff>117662</xdr:rowOff>
    </xdr:from>
    <xdr:to>
      <xdr:col>5</xdr:col>
      <xdr:colOff>3588</xdr:colOff>
      <xdr:row>2</xdr:row>
      <xdr:rowOff>53143</xdr:rowOff>
    </xdr:to>
    <xdr:pic>
      <xdr:nvPicPr>
        <xdr:cNvPr id="2" name="Picture 1" descr="TomTom_RGB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7415" y="274544"/>
          <a:ext cx="1109233" cy="189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479778</xdr:colOff>
      <xdr:row>1</xdr:row>
      <xdr:rowOff>49390</xdr:rowOff>
    </xdr:from>
    <xdr:to>
      <xdr:col>3</xdr:col>
      <xdr:colOff>768098</xdr:colOff>
      <xdr:row>1</xdr:row>
      <xdr:rowOff>238871</xdr:rowOff>
    </xdr:to>
    <xdr:pic>
      <xdr:nvPicPr>
        <xdr:cNvPr id="4" name="Picture 3" descr="TomTom_RGB_logo.png">
          <a:extLst>
            <a:ext uri="{FF2B5EF4-FFF2-40B4-BE49-F238E27FC236}">
              <a16:creationId xmlns:a16="http://schemas.microsoft.com/office/drawing/2014/main" id="{03A96EAE-1B8C-4E26-BB2F-15C308CD4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5334" y="211668"/>
          <a:ext cx="1109233" cy="1894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1037104</xdr:colOff>
      <xdr:row>1</xdr:row>
      <xdr:rowOff>162019</xdr:rowOff>
    </xdr:from>
    <xdr:to>
      <xdr:col>5</xdr:col>
      <xdr:colOff>1025237</xdr:colOff>
      <xdr:row>2</xdr:row>
      <xdr:rowOff>97500</xdr:rowOff>
    </xdr:to>
    <xdr:pic>
      <xdr:nvPicPr>
        <xdr:cNvPr id="2" name="Picture 1" descr="TomTom_RGB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7792" y="320769"/>
          <a:ext cx="1077158" cy="1894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487503</xdr:colOff>
      <xdr:row>1</xdr:row>
      <xdr:rowOff>122465</xdr:rowOff>
    </xdr:from>
    <xdr:to>
      <xdr:col>5</xdr:col>
      <xdr:colOff>769182</xdr:colOff>
      <xdr:row>2</xdr:row>
      <xdr:rowOff>57946</xdr:rowOff>
    </xdr:to>
    <xdr:pic>
      <xdr:nvPicPr>
        <xdr:cNvPr id="2" name="Picture 1" descr="TomTom_RGB_log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9816" y="281215"/>
          <a:ext cx="1100829" cy="1894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691480</xdr:colOff>
      <xdr:row>1</xdr:row>
      <xdr:rowOff>73875</xdr:rowOff>
    </xdr:from>
    <xdr:to>
      <xdr:col>10</xdr:col>
      <xdr:colOff>794</xdr:colOff>
      <xdr:row>2</xdr:row>
      <xdr:rowOff>4276</xdr:rowOff>
    </xdr:to>
    <xdr:pic>
      <xdr:nvPicPr>
        <xdr:cNvPr id="2" name="Picture 1" descr="TomTom_RGB_log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4840" y="241515"/>
          <a:ext cx="1035244" cy="1894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508000</xdr:colOff>
      <xdr:row>1</xdr:row>
      <xdr:rowOff>77611</xdr:rowOff>
    </xdr:from>
    <xdr:to>
      <xdr:col>8</xdr:col>
      <xdr:colOff>970</xdr:colOff>
      <xdr:row>2</xdr:row>
      <xdr:rowOff>392</xdr:rowOff>
    </xdr:to>
    <xdr:pic>
      <xdr:nvPicPr>
        <xdr:cNvPr id="4" name="Picture 3" descr="TomTom_RGB_logo.png">
          <a:extLst>
            <a:ext uri="{FF2B5EF4-FFF2-40B4-BE49-F238E27FC236}">
              <a16:creationId xmlns:a16="http://schemas.microsoft.com/office/drawing/2014/main" id="{D81F3824-5F7D-4D69-9B69-D79994EE46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3500" y="239889"/>
          <a:ext cx="1075884" cy="1894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476561</xdr:colOff>
      <xdr:row>1</xdr:row>
      <xdr:rowOff>98837</xdr:rowOff>
    </xdr:from>
    <xdr:to>
      <xdr:col>9</xdr:col>
      <xdr:colOff>699363</xdr:colOff>
      <xdr:row>2</xdr:row>
      <xdr:rowOff>36092</xdr:rowOff>
    </xdr:to>
    <xdr:pic>
      <xdr:nvPicPr>
        <xdr:cNvPr id="2" name="Picture 1" descr="TomTom_RGB_logo.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3781" y="266477"/>
          <a:ext cx="1114342" cy="196335"/>
        </a:xfrm>
        <a:prstGeom prst="rect">
          <a:avLst/>
        </a:prstGeom>
      </xdr:spPr>
    </xdr:pic>
    <xdr:clientData/>
  </xdr:twoCellAnchor>
</xdr:wsDr>
</file>

<file path=xl/theme/theme1.xml><?xml version="1.0" encoding="utf-8"?>
<a:theme xmlns:a="http://schemas.openxmlformats.org/drawingml/2006/main" name="Office Theme">
  <a:themeElements>
    <a:clrScheme name="TomTom NEW">
      <a:dk1>
        <a:srgbClr val="000000"/>
      </a:dk1>
      <a:lt1>
        <a:srgbClr val="FFFFFF"/>
      </a:lt1>
      <a:dk2>
        <a:srgbClr val="A9ABAE"/>
      </a:dk2>
      <a:lt2>
        <a:srgbClr val="FFFFFF"/>
      </a:lt2>
      <a:accent1>
        <a:srgbClr val="BED62F"/>
      </a:accent1>
      <a:accent2>
        <a:srgbClr val="000000"/>
      </a:accent2>
      <a:accent3>
        <a:srgbClr val="A9ABAE"/>
      </a:accent3>
      <a:accent4>
        <a:srgbClr val="FF1400"/>
      </a:accent4>
      <a:accent5>
        <a:srgbClr val="BED62F"/>
      </a:accent5>
      <a:accent6>
        <a:srgbClr val="FF1400"/>
      </a:accent6>
      <a:hlink>
        <a:srgbClr val="A9ABAE"/>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C28:Q43"/>
  <sheetViews>
    <sheetView showGridLines="0" tabSelected="1" zoomScale="55" zoomScaleNormal="55" zoomScaleSheetLayoutView="85" workbookViewId="0"/>
  </sheetViews>
  <sheetFormatPr defaultColWidth="9.33203125" defaultRowHeight="13.2" x14ac:dyDescent="0.25"/>
  <cols>
    <col min="1" max="16384" width="9.33203125" style="149"/>
  </cols>
  <sheetData>
    <row r="28" spans="3:17" x14ac:dyDescent="0.25">
      <c r="C28" s="148"/>
    </row>
    <row r="29" spans="3:17" ht="12.75" customHeight="1" x14ac:dyDescent="0.25">
      <c r="C29" s="313"/>
      <c r="D29" s="313"/>
      <c r="E29" s="313"/>
      <c r="F29" s="313"/>
      <c r="G29" s="313"/>
      <c r="H29" s="313"/>
      <c r="I29" s="313"/>
      <c r="J29" s="313"/>
      <c r="K29" s="313"/>
      <c r="L29" s="313"/>
      <c r="M29" s="313"/>
      <c r="N29" s="313"/>
      <c r="O29" s="313"/>
      <c r="P29" s="313"/>
      <c r="Q29" s="313"/>
    </row>
    <row r="30" spans="3:17" x14ac:dyDescent="0.25">
      <c r="C30" s="313"/>
      <c r="D30" s="313"/>
      <c r="E30" s="313"/>
      <c r="F30" s="313"/>
      <c r="G30" s="313"/>
      <c r="H30" s="313"/>
      <c r="I30" s="313"/>
      <c r="J30" s="313"/>
      <c r="K30" s="313"/>
      <c r="L30" s="313"/>
      <c r="M30" s="313"/>
      <c r="N30" s="313"/>
      <c r="O30" s="313"/>
      <c r="P30" s="313"/>
      <c r="Q30" s="313"/>
    </row>
    <row r="31" spans="3:17" x14ac:dyDescent="0.25">
      <c r="C31" s="313"/>
      <c r="D31" s="313"/>
      <c r="E31" s="313"/>
      <c r="F31" s="313"/>
      <c r="G31" s="313"/>
      <c r="H31" s="313"/>
      <c r="I31" s="313"/>
      <c r="J31" s="313"/>
      <c r="K31" s="313"/>
      <c r="L31" s="313"/>
      <c r="M31" s="313"/>
      <c r="N31" s="313"/>
      <c r="O31" s="313"/>
      <c r="P31" s="313"/>
      <c r="Q31" s="313"/>
    </row>
    <row r="32" spans="3:17" x14ac:dyDescent="0.25">
      <c r="C32" s="313"/>
      <c r="D32" s="313"/>
      <c r="E32" s="313"/>
      <c r="F32" s="313"/>
      <c r="G32" s="313"/>
      <c r="H32" s="313"/>
      <c r="I32" s="313"/>
      <c r="J32" s="313"/>
      <c r="K32" s="313"/>
      <c r="L32" s="313"/>
      <c r="M32" s="313"/>
      <c r="N32" s="313"/>
      <c r="O32" s="313"/>
      <c r="P32" s="313"/>
      <c r="Q32" s="313"/>
    </row>
    <row r="33" spans="3:17" x14ac:dyDescent="0.25">
      <c r="C33" s="313"/>
      <c r="D33" s="313"/>
      <c r="E33" s="313"/>
      <c r="F33" s="313"/>
      <c r="G33" s="313"/>
      <c r="H33" s="313"/>
      <c r="I33" s="313"/>
      <c r="J33" s="313"/>
      <c r="K33" s="313"/>
      <c r="L33" s="313"/>
      <c r="M33" s="313"/>
      <c r="N33" s="313"/>
      <c r="O33" s="313"/>
      <c r="P33" s="313"/>
      <c r="Q33" s="313"/>
    </row>
    <row r="34" spans="3:17" x14ac:dyDescent="0.25">
      <c r="C34" s="313"/>
      <c r="D34" s="313"/>
      <c r="E34" s="313"/>
      <c r="F34" s="313"/>
      <c r="G34" s="313"/>
      <c r="H34" s="313"/>
      <c r="I34" s="313"/>
      <c r="J34" s="313"/>
      <c r="K34" s="313"/>
      <c r="L34" s="313"/>
      <c r="M34" s="313"/>
      <c r="N34" s="313"/>
      <c r="O34" s="313"/>
      <c r="P34" s="313"/>
      <c r="Q34" s="313"/>
    </row>
    <row r="35" spans="3:17" x14ac:dyDescent="0.25">
      <c r="C35" s="313"/>
      <c r="D35" s="313"/>
      <c r="E35" s="313"/>
      <c r="F35" s="313"/>
      <c r="G35" s="313"/>
      <c r="H35" s="313"/>
      <c r="I35" s="313"/>
      <c r="J35" s="313"/>
      <c r="K35" s="313"/>
      <c r="L35" s="313"/>
      <c r="M35" s="313"/>
      <c r="N35" s="313"/>
      <c r="O35" s="313"/>
      <c r="P35" s="313"/>
      <c r="Q35" s="313"/>
    </row>
    <row r="36" spans="3:17" x14ac:dyDescent="0.25">
      <c r="C36" s="313"/>
      <c r="D36" s="313"/>
      <c r="E36" s="313"/>
      <c r="F36" s="313"/>
      <c r="G36" s="313"/>
      <c r="H36" s="313"/>
      <c r="I36" s="313"/>
      <c r="J36" s="313"/>
      <c r="K36" s="313"/>
      <c r="L36" s="313"/>
      <c r="M36" s="313"/>
      <c r="N36" s="313"/>
      <c r="O36" s="313"/>
      <c r="P36" s="313"/>
      <c r="Q36" s="313"/>
    </row>
    <row r="37" spans="3:17" x14ac:dyDescent="0.25">
      <c r="C37" s="313"/>
      <c r="D37" s="313"/>
      <c r="E37" s="313"/>
      <c r="F37" s="313"/>
      <c r="G37" s="313"/>
      <c r="H37" s="313"/>
      <c r="I37" s="313"/>
      <c r="J37" s="313"/>
      <c r="K37" s="313"/>
      <c r="L37" s="313"/>
      <c r="M37" s="313"/>
      <c r="N37" s="313"/>
      <c r="O37" s="313"/>
      <c r="P37" s="313"/>
      <c r="Q37" s="313"/>
    </row>
    <row r="38" spans="3:17" x14ac:dyDescent="0.25">
      <c r="C38" s="313"/>
      <c r="D38" s="313"/>
      <c r="E38" s="313"/>
      <c r="F38" s="313"/>
      <c r="G38" s="313"/>
      <c r="H38" s="313"/>
      <c r="I38" s="313"/>
      <c r="J38" s="313"/>
      <c r="K38" s="313"/>
      <c r="L38" s="313"/>
      <c r="M38" s="313"/>
      <c r="N38" s="313"/>
      <c r="O38" s="313"/>
      <c r="P38" s="313"/>
      <c r="Q38" s="313"/>
    </row>
    <row r="39" spans="3:17" x14ac:dyDescent="0.25">
      <c r="C39" s="313"/>
      <c r="D39" s="313"/>
      <c r="E39" s="313"/>
      <c r="F39" s="313"/>
      <c r="G39" s="313"/>
      <c r="H39" s="313"/>
      <c r="I39" s="313"/>
      <c r="J39" s="313"/>
      <c r="K39" s="313"/>
      <c r="L39" s="313"/>
      <c r="M39" s="313"/>
      <c r="N39" s="313"/>
      <c r="O39" s="313"/>
      <c r="P39" s="313"/>
      <c r="Q39" s="313"/>
    </row>
    <row r="40" spans="3:17" x14ac:dyDescent="0.25">
      <c r="C40" s="313"/>
      <c r="D40" s="313"/>
      <c r="E40" s="313"/>
      <c r="F40" s="313"/>
      <c r="G40" s="313"/>
      <c r="H40" s="313"/>
      <c r="I40" s="313"/>
      <c r="J40" s="313"/>
      <c r="K40" s="313"/>
      <c r="L40" s="313"/>
      <c r="M40" s="313"/>
      <c r="N40" s="313"/>
      <c r="O40" s="313"/>
      <c r="P40" s="313"/>
      <c r="Q40" s="313"/>
    </row>
    <row r="41" spans="3:17" x14ac:dyDescent="0.25">
      <c r="C41" s="313"/>
      <c r="D41" s="313"/>
      <c r="E41" s="313"/>
      <c r="F41" s="313"/>
      <c r="G41" s="313"/>
      <c r="H41" s="313"/>
      <c r="I41" s="313"/>
      <c r="J41" s="313"/>
      <c r="K41" s="313"/>
      <c r="L41" s="313"/>
      <c r="M41" s="313"/>
      <c r="N41" s="313"/>
      <c r="O41" s="313"/>
      <c r="P41" s="313"/>
      <c r="Q41" s="313"/>
    </row>
    <row r="42" spans="3:17" x14ac:dyDescent="0.25">
      <c r="C42" s="313"/>
      <c r="D42" s="313"/>
      <c r="E42" s="313"/>
      <c r="F42" s="313"/>
      <c r="G42" s="313"/>
      <c r="H42" s="313"/>
      <c r="I42" s="313"/>
      <c r="J42" s="313"/>
      <c r="K42" s="313"/>
      <c r="L42" s="313"/>
      <c r="M42" s="313"/>
      <c r="N42" s="313"/>
      <c r="O42" s="313"/>
      <c r="P42" s="313"/>
      <c r="Q42" s="313"/>
    </row>
    <row r="43" spans="3:17" x14ac:dyDescent="0.25">
      <c r="C43" s="313"/>
      <c r="D43" s="313"/>
      <c r="E43" s="313"/>
      <c r="F43" s="313"/>
      <c r="G43" s="313"/>
      <c r="H43" s="313"/>
      <c r="I43" s="313"/>
      <c r="J43" s="313"/>
      <c r="K43" s="313"/>
      <c r="L43" s="313"/>
      <c r="M43" s="313"/>
      <c r="N43" s="313"/>
      <c r="O43" s="313"/>
      <c r="P43" s="313"/>
      <c r="Q43" s="313"/>
    </row>
  </sheetData>
  <mergeCells count="1">
    <mergeCell ref="C29:Q43"/>
  </mergeCells>
  <pageMargins left="0.70866141732283505" right="0.70866141732283505" top="0.74803149606299202" bottom="0.74803149606299202" header="0.31496062992126" footer="0.31496062992126"/>
  <pageSetup paperSize="9" scale="83"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E117"/>
  <sheetViews>
    <sheetView showGridLines="0" zoomScale="85" zoomScaleNormal="85" zoomScaleSheetLayoutView="85" workbookViewId="0"/>
  </sheetViews>
  <sheetFormatPr defaultColWidth="9.33203125" defaultRowHeight="13.2" x14ac:dyDescent="0.25"/>
  <cols>
    <col min="1" max="1" width="9.33203125" style="174"/>
    <col min="2" max="2" width="73.33203125" style="174" customWidth="1"/>
    <col min="3" max="3" width="11.5546875" style="174" customWidth="1"/>
    <col min="4" max="4" width="13.5546875" style="174" customWidth="1"/>
    <col min="5" max="5" width="11.5546875" style="174" customWidth="1"/>
    <col min="6" max="16384" width="9.33203125" style="174"/>
  </cols>
  <sheetData>
    <row r="1" spans="2:5" x14ac:dyDescent="0.25">
      <c r="B1" s="173"/>
      <c r="C1" s="173"/>
      <c r="D1" s="173"/>
    </row>
    <row r="2" spans="2:5" ht="20.399999999999999" x14ac:dyDescent="0.35">
      <c r="B2" s="175" t="s">
        <v>0</v>
      </c>
      <c r="C2" s="173"/>
      <c r="D2" s="173"/>
    </row>
    <row r="3" spans="2:5" x14ac:dyDescent="0.25">
      <c r="B3" s="176" t="s">
        <v>171</v>
      </c>
      <c r="C3" s="173"/>
      <c r="D3" s="173"/>
    </row>
    <row r="4" spans="2:5" ht="13.8" thickBot="1" x14ac:dyDescent="0.3">
      <c r="B4" s="177" t="s">
        <v>0</v>
      </c>
      <c r="C4" s="173"/>
      <c r="D4" s="173"/>
    </row>
    <row r="5" spans="2:5" ht="30" customHeight="1" thickBot="1" x14ac:dyDescent="0.3">
      <c r="B5" s="178" t="s">
        <v>1</v>
      </c>
      <c r="C5" s="179" t="s">
        <v>162</v>
      </c>
      <c r="D5" s="180" t="s">
        <v>130</v>
      </c>
      <c r="E5" s="181" t="s">
        <v>157</v>
      </c>
    </row>
    <row r="6" spans="2:5" x14ac:dyDescent="0.25">
      <c r="B6" s="182" t="s">
        <v>131</v>
      </c>
      <c r="C6" s="183">
        <v>79.8</v>
      </c>
      <c r="D6" s="184">
        <v>77.5</v>
      </c>
      <c r="E6" s="185">
        <v>0.03</v>
      </c>
    </row>
    <row r="7" spans="2:5" s="187" customFormat="1" x14ac:dyDescent="0.25">
      <c r="B7" s="186" t="s">
        <v>2</v>
      </c>
      <c r="C7" s="183">
        <v>42.8</v>
      </c>
      <c r="D7" s="184">
        <v>39.9</v>
      </c>
      <c r="E7" s="185">
        <v>7.0000000000000007E-2</v>
      </c>
    </row>
    <row r="8" spans="2:5" ht="16.95" customHeight="1" x14ac:dyDescent="0.25">
      <c r="B8" s="188" t="s">
        <v>3</v>
      </c>
      <c r="C8" s="189">
        <v>69.2</v>
      </c>
      <c r="D8" s="190">
        <v>95.6</v>
      </c>
      <c r="E8" s="191">
        <v>-0.28000000000000003</v>
      </c>
    </row>
    <row r="9" spans="2:5" ht="13.8" thickBot="1" x14ac:dyDescent="0.3">
      <c r="B9" s="192" t="s">
        <v>4</v>
      </c>
      <c r="C9" s="193">
        <v>191.8</v>
      </c>
      <c r="D9" s="194">
        <v>213</v>
      </c>
      <c r="E9" s="195">
        <v>-0.1</v>
      </c>
    </row>
    <row r="10" spans="2:5" x14ac:dyDescent="0.25">
      <c r="B10" s="196" t="s">
        <v>5</v>
      </c>
      <c r="C10" s="197">
        <v>133.5</v>
      </c>
      <c r="D10" s="198">
        <v>133.5</v>
      </c>
      <c r="E10" s="199"/>
    </row>
    <row r="11" spans="2:5" s="187" customFormat="1" x14ac:dyDescent="0.25">
      <c r="B11" s="200" t="s">
        <v>6</v>
      </c>
      <c r="C11" s="201">
        <v>0.7</v>
      </c>
      <c r="D11" s="202">
        <v>0.63</v>
      </c>
      <c r="E11" s="202"/>
    </row>
    <row r="12" spans="2:5" x14ac:dyDescent="0.25">
      <c r="B12" s="196" t="s">
        <v>7</v>
      </c>
      <c r="C12" s="197">
        <v>44.2</v>
      </c>
      <c r="D12" s="198">
        <v>34</v>
      </c>
      <c r="E12" s="199">
        <v>0.3</v>
      </c>
    </row>
    <row r="13" spans="2:5" s="187" customFormat="1" x14ac:dyDescent="0.25">
      <c r="B13" s="200" t="s">
        <v>8</v>
      </c>
      <c r="C13" s="201">
        <v>0.23</v>
      </c>
      <c r="D13" s="202">
        <v>0.16</v>
      </c>
      <c r="E13" s="202"/>
    </row>
    <row r="14" spans="2:5" x14ac:dyDescent="0.25">
      <c r="B14" s="196" t="s">
        <v>9</v>
      </c>
      <c r="C14" s="197">
        <v>6.9</v>
      </c>
      <c r="D14" s="198">
        <v>-1.5</v>
      </c>
      <c r="E14" s="203"/>
    </row>
    <row r="15" spans="2:5" s="187" customFormat="1" x14ac:dyDescent="0.25">
      <c r="B15" s="200" t="s">
        <v>10</v>
      </c>
      <c r="C15" s="201">
        <v>0.04</v>
      </c>
      <c r="D15" s="204">
        <v>-0.01</v>
      </c>
      <c r="E15" s="202"/>
    </row>
    <row r="16" spans="2:5" x14ac:dyDescent="0.25">
      <c r="B16" s="196" t="s">
        <v>11</v>
      </c>
      <c r="C16" s="197">
        <v>6.4</v>
      </c>
      <c r="D16" s="198">
        <v>-2.2000000000000002</v>
      </c>
      <c r="E16" s="203"/>
    </row>
    <row r="17" spans="2:5" ht="13.8" thickBot="1" x14ac:dyDescent="0.3">
      <c r="B17" s="196" t="s">
        <v>12</v>
      </c>
      <c r="C17" s="197">
        <v>22.6</v>
      </c>
      <c r="D17" s="198">
        <v>-6.8</v>
      </c>
      <c r="E17" s="203"/>
    </row>
    <row r="18" spans="2:5" x14ac:dyDescent="0.25">
      <c r="B18" s="205" t="s">
        <v>13</v>
      </c>
      <c r="C18" s="206"/>
      <c r="D18" s="207"/>
      <c r="E18" s="207"/>
    </row>
    <row r="19" spans="2:5" x14ac:dyDescent="0.25">
      <c r="B19" s="196" t="s">
        <v>14</v>
      </c>
      <c r="C19" s="208">
        <v>0.03</v>
      </c>
      <c r="D19" s="209">
        <v>-0.01</v>
      </c>
      <c r="E19" s="203"/>
    </row>
    <row r="20" spans="2:5" ht="16.2" thickBot="1" x14ac:dyDescent="0.3">
      <c r="B20" s="192" t="s">
        <v>15</v>
      </c>
      <c r="C20" s="210">
        <v>0.1</v>
      </c>
      <c r="D20" s="211">
        <v>-0.03</v>
      </c>
      <c r="E20" s="195"/>
    </row>
    <row r="21" spans="2:5" ht="15" customHeight="1" x14ac:dyDescent="0.25">
      <c r="B21" s="319" t="s">
        <v>199</v>
      </c>
      <c r="C21" s="314"/>
      <c r="D21" s="314"/>
      <c r="E21" s="314"/>
    </row>
    <row r="22" spans="2:5" ht="15" customHeight="1" x14ac:dyDescent="0.25">
      <c r="B22" s="315"/>
      <c r="C22" s="315"/>
      <c r="D22" s="315"/>
      <c r="E22" s="315"/>
    </row>
    <row r="23" spans="2:5" ht="15.6" x14ac:dyDescent="0.25">
      <c r="B23" s="173" t="s">
        <v>163</v>
      </c>
    </row>
    <row r="25" spans="2:5" ht="14.25" customHeight="1" thickBot="1" x14ac:dyDescent="0.3">
      <c r="B25" s="212" t="s">
        <v>131</v>
      </c>
    </row>
    <row r="26" spans="2:5" ht="30" customHeight="1" thickBot="1" x14ac:dyDescent="0.3">
      <c r="B26" s="213" t="s">
        <v>1</v>
      </c>
      <c r="C26" s="179" t="s">
        <v>162</v>
      </c>
      <c r="D26" s="180" t="s">
        <v>130</v>
      </c>
      <c r="E26" s="181" t="s">
        <v>158</v>
      </c>
    </row>
    <row r="27" spans="2:5" x14ac:dyDescent="0.25">
      <c r="B27" s="214" t="s">
        <v>135</v>
      </c>
      <c r="C27" s="215">
        <v>49.7</v>
      </c>
      <c r="D27" s="216">
        <v>44.7</v>
      </c>
      <c r="E27" s="217">
        <v>0.11</v>
      </c>
    </row>
    <row r="28" spans="2:5" x14ac:dyDescent="0.25">
      <c r="B28" s="218" t="s">
        <v>136</v>
      </c>
      <c r="C28" s="189">
        <v>30.1</v>
      </c>
      <c r="D28" s="190">
        <v>32.799999999999997</v>
      </c>
      <c r="E28" s="191">
        <v>-0.08</v>
      </c>
    </row>
    <row r="29" spans="2:5" ht="13.8" thickBot="1" x14ac:dyDescent="0.3">
      <c r="B29" s="192" t="s">
        <v>132</v>
      </c>
      <c r="C29" s="193">
        <v>79.8</v>
      </c>
      <c r="D29" s="194">
        <v>77.5</v>
      </c>
      <c r="E29" s="195">
        <v>0.03</v>
      </c>
    </row>
    <row r="30" spans="2:5" ht="15" customHeight="1" x14ac:dyDescent="0.25">
      <c r="B30" s="219" t="s">
        <v>159</v>
      </c>
      <c r="C30" s="220"/>
      <c r="D30" s="220"/>
    </row>
    <row r="31" spans="2:5" x14ac:dyDescent="0.25">
      <c r="B31" s="221"/>
      <c r="C31" s="222"/>
      <c r="D31" s="222"/>
    </row>
    <row r="32" spans="2:5" ht="14.25" customHeight="1" thickBot="1" x14ac:dyDescent="0.3">
      <c r="B32" s="212" t="s">
        <v>2</v>
      </c>
    </row>
    <row r="33" spans="2:5" ht="30" customHeight="1" thickBot="1" x14ac:dyDescent="0.3">
      <c r="B33" s="213" t="s">
        <v>1</v>
      </c>
      <c r="C33" s="179" t="s">
        <v>162</v>
      </c>
      <c r="D33" s="180" t="s">
        <v>130</v>
      </c>
      <c r="E33" s="181" t="s">
        <v>158</v>
      </c>
    </row>
    <row r="34" spans="2:5" ht="14.25" customHeight="1" x14ac:dyDescent="0.25">
      <c r="B34" s="214" t="s">
        <v>137</v>
      </c>
      <c r="C34" s="215">
        <v>33.200000000000003</v>
      </c>
      <c r="D34" s="216">
        <v>30.7</v>
      </c>
      <c r="E34" s="217">
        <v>0.08</v>
      </c>
    </row>
    <row r="35" spans="2:5" ht="14.25" customHeight="1" x14ac:dyDescent="0.25">
      <c r="B35" s="218" t="s">
        <v>138</v>
      </c>
      <c r="C35" s="189">
        <v>9.6</v>
      </c>
      <c r="D35" s="190">
        <v>9.3000000000000007</v>
      </c>
      <c r="E35" s="191">
        <v>0.03</v>
      </c>
    </row>
    <row r="36" spans="2:5" ht="13.8" thickBot="1" x14ac:dyDescent="0.3">
      <c r="B36" s="192" t="s">
        <v>16</v>
      </c>
      <c r="C36" s="193">
        <v>42.8</v>
      </c>
      <c r="D36" s="194">
        <v>39.9</v>
      </c>
      <c r="E36" s="195">
        <v>7.0000000000000007E-2</v>
      </c>
    </row>
    <row r="37" spans="2:5" x14ac:dyDescent="0.25">
      <c r="C37" s="223"/>
    </row>
    <row r="38" spans="2:5" x14ac:dyDescent="0.25">
      <c r="B38" s="182" t="s">
        <v>139</v>
      </c>
      <c r="C38" s="183">
        <v>13.4</v>
      </c>
      <c r="D38" s="184">
        <v>14.3</v>
      </c>
      <c r="E38" s="185">
        <v>-0.06</v>
      </c>
    </row>
    <row r="39" spans="2:5" ht="13.8" thickBot="1" x14ac:dyDescent="0.3">
      <c r="B39" s="192" t="s">
        <v>17</v>
      </c>
      <c r="C39" s="224">
        <v>826</v>
      </c>
      <c r="D39" s="225">
        <v>723</v>
      </c>
      <c r="E39" s="195">
        <v>0.14000000000000001</v>
      </c>
    </row>
    <row r="40" spans="2:5" ht="15" customHeight="1" x14ac:dyDescent="0.25">
      <c r="B40" s="226" t="s">
        <v>159</v>
      </c>
      <c r="C40" s="220"/>
      <c r="D40" s="220"/>
    </row>
    <row r="41" spans="2:5" ht="15" customHeight="1" x14ac:dyDescent="0.25">
      <c r="B41" s="221" t="s">
        <v>160</v>
      </c>
      <c r="C41" s="222"/>
      <c r="D41" s="222"/>
    </row>
    <row r="42" spans="2:5" x14ac:dyDescent="0.25">
      <c r="B42" s="221"/>
      <c r="C42" s="222"/>
      <c r="D42" s="222"/>
    </row>
    <row r="43" spans="2:5" ht="13.8" thickBot="1" x14ac:dyDescent="0.3">
      <c r="B43" s="212" t="s">
        <v>3</v>
      </c>
    </row>
    <row r="44" spans="2:5" ht="30" customHeight="1" thickBot="1" x14ac:dyDescent="0.3">
      <c r="B44" s="213" t="s">
        <v>1</v>
      </c>
      <c r="C44" s="179" t="s">
        <v>162</v>
      </c>
      <c r="D44" s="180" t="s">
        <v>130</v>
      </c>
      <c r="E44" s="181" t="s">
        <v>158</v>
      </c>
    </row>
    <row r="45" spans="2:5" x14ac:dyDescent="0.25">
      <c r="B45" s="182" t="s">
        <v>18</v>
      </c>
      <c r="C45" s="183">
        <v>57</v>
      </c>
      <c r="D45" s="184">
        <v>82.9</v>
      </c>
      <c r="E45" s="185">
        <v>-0.31</v>
      </c>
    </row>
    <row r="46" spans="2:5" x14ac:dyDescent="0.25">
      <c r="B46" s="227" t="s">
        <v>19</v>
      </c>
      <c r="C46" s="189">
        <v>12.2</v>
      </c>
      <c r="D46" s="190">
        <v>12.7</v>
      </c>
      <c r="E46" s="191">
        <v>-0.04</v>
      </c>
    </row>
    <row r="47" spans="2:5" ht="13.8" thickBot="1" x14ac:dyDescent="0.3">
      <c r="B47" s="192" t="s">
        <v>20</v>
      </c>
      <c r="C47" s="193">
        <v>69.2</v>
      </c>
      <c r="D47" s="194">
        <v>95.6</v>
      </c>
      <c r="E47" s="195">
        <v>-0.28000000000000003</v>
      </c>
    </row>
    <row r="48" spans="2:5" ht="15" customHeight="1" x14ac:dyDescent="0.25">
      <c r="B48" s="228" t="s">
        <v>159</v>
      </c>
      <c r="C48" s="220"/>
      <c r="D48" s="220"/>
    </row>
    <row r="49" spans="2:5" ht="14.25" customHeight="1" x14ac:dyDescent="0.25">
      <c r="B49" s="229"/>
      <c r="C49" s="230"/>
      <c r="D49" s="230"/>
    </row>
    <row r="50" spans="2:5" ht="13.8" thickBot="1" x14ac:dyDescent="0.3">
      <c r="B50" s="212" t="s">
        <v>140</v>
      </c>
    </row>
    <row r="51" spans="2:5" ht="30" customHeight="1" thickBot="1" x14ac:dyDescent="0.3">
      <c r="B51" s="213" t="s">
        <v>21</v>
      </c>
      <c r="C51" s="179" t="s">
        <v>162</v>
      </c>
      <c r="D51" s="180" t="s">
        <v>130</v>
      </c>
      <c r="E51" s="181" t="s">
        <v>158</v>
      </c>
    </row>
    <row r="52" spans="2:5" s="231" customFormat="1" x14ac:dyDescent="0.25">
      <c r="B52" s="186" t="s">
        <v>152</v>
      </c>
      <c r="C52" s="197">
        <v>130.4</v>
      </c>
      <c r="D52" s="198">
        <v>130.30000000000001</v>
      </c>
      <c r="E52" s="203">
        <v>0</v>
      </c>
    </row>
    <row r="53" spans="2:5" x14ac:dyDescent="0.25">
      <c r="B53" s="227" t="s">
        <v>141</v>
      </c>
      <c r="C53" s="189">
        <v>61.3</v>
      </c>
      <c r="D53" s="190">
        <v>82.7</v>
      </c>
      <c r="E53" s="191">
        <v>-0.26</v>
      </c>
    </row>
    <row r="54" spans="2:5" ht="13.8" thickBot="1" x14ac:dyDescent="0.3">
      <c r="B54" s="192" t="s">
        <v>22</v>
      </c>
      <c r="C54" s="193">
        <v>191.8</v>
      </c>
      <c r="D54" s="194">
        <v>213</v>
      </c>
      <c r="E54" s="195">
        <v>-0.1</v>
      </c>
    </row>
    <row r="55" spans="2:5" ht="15" customHeight="1" x14ac:dyDescent="0.25">
      <c r="B55" s="228" t="s">
        <v>159</v>
      </c>
      <c r="C55" s="220"/>
      <c r="D55" s="220"/>
    </row>
    <row r="56" spans="2:5" x14ac:dyDescent="0.25">
      <c r="B56" s="229"/>
    </row>
    <row r="57" spans="2:5" ht="13.8" thickBot="1" x14ac:dyDescent="0.3">
      <c r="B57" s="212" t="s">
        <v>91</v>
      </c>
    </row>
    <row r="58" spans="2:5" ht="30" customHeight="1" thickBot="1" x14ac:dyDescent="0.3">
      <c r="B58" s="213" t="s">
        <v>21</v>
      </c>
      <c r="C58" s="179" t="s">
        <v>162</v>
      </c>
      <c r="D58" s="180" t="s">
        <v>130</v>
      </c>
      <c r="E58" s="181" t="s">
        <v>158</v>
      </c>
    </row>
    <row r="59" spans="2:5" x14ac:dyDescent="0.25">
      <c r="B59" s="222" t="s">
        <v>30</v>
      </c>
      <c r="C59" s="232">
        <v>1.4</v>
      </c>
      <c r="D59" s="233">
        <v>2.6</v>
      </c>
      <c r="E59" s="234">
        <v>-0.46</v>
      </c>
    </row>
    <row r="60" spans="2:5" x14ac:dyDescent="0.25">
      <c r="B60" s="222" t="s">
        <v>31</v>
      </c>
      <c r="C60" s="232">
        <v>2</v>
      </c>
      <c r="D60" s="233">
        <v>3</v>
      </c>
      <c r="E60" s="234">
        <v>-0.33</v>
      </c>
    </row>
    <row r="61" spans="2:5" x14ac:dyDescent="0.25">
      <c r="B61" s="222" t="s">
        <v>32</v>
      </c>
      <c r="C61" s="232">
        <v>24.1</v>
      </c>
      <c r="D61" s="233">
        <v>22.4</v>
      </c>
      <c r="E61" s="234">
        <v>7.0000000000000007E-2</v>
      </c>
    </row>
    <row r="62" spans="2:5" x14ac:dyDescent="0.25">
      <c r="B62" s="182" t="s">
        <v>33</v>
      </c>
      <c r="C62" s="235">
        <v>0.1</v>
      </c>
      <c r="D62" s="184">
        <v>0.1</v>
      </c>
      <c r="E62" s="185">
        <v>0</v>
      </c>
    </row>
    <row r="63" spans="2:5" x14ac:dyDescent="0.25">
      <c r="B63" s="227" t="s">
        <v>153</v>
      </c>
      <c r="C63" s="236">
        <v>9.8000000000000007</v>
      </c>
      <c r="D63" s="190">
        <v>7.4</v>
      </c>
      <c r="E63" s="191">
        <v>0.32</v>
      </c>
    </row>
    <row r="64" spans="2:5" ht="13.8" thickBot="1" x14ac:dyDescent="0.3">
      <c r="B64" s="192" t="s">
        <v>143</v>
      </c>
      <c r="C64" s="237">
        <v>37.4</v>
      </c>
      <c r="D64" s="194">
        <v>35.5</v>
      </c>
      <c r="E64" s="195">
        <v>0.05</v>
      </c>
    </row>
    <row r="65" spans="2:5" ht="13.8" thickBot="1" x14ac:dyDescent="0.3">
      <c r="B65" s="238" t="s">
        <v>166</v>
      </c>
      <c r="C65" s="239">
        <v>13.1</v>
      </c>
      <c r="D65" s="240">
        <v>13.9</v>
      </c>
      <c r="E65" s="241">
        <v>-0.06</v>
      </c>
    </row>
    <row r="66" spans="2:5" ht="15" customHeight="1" x14ac:dyDescent="0.25">
      <c r="B66" s="242" t="s">
        <v>159</v>
      </c>
      <c r="C66" s="230"/>
      <c r="D66" s="230"/>
    </row>
    <row r="67" spans="2:5" ht="15" customHeight="1" x14ac:dyDescent="0.25">
      <c r="B67" s="242"/>
      <c r="C67" s="230"/>
      <c r="D67" s="230"/>
    </row>
    <row r="68" spans="2:5" ht="13.8" thickBot="1" x14ac:dyDescent="0.3">
      <c r="B68" s="243" t="s">
        <v>23</v>
      </c>
      <c r="D68" s="244"/>
    </row>
    <row r="69" spans="2:5" ht="73.2" customHeight="1" thickBot="1" x14ac:dyDescent="0.3">
      <c r="B69" s="245" t="s">
        <v>1</v>
      </c>
      <c r="C69" s="246" t="s">
        <v>164</v>
      </c>
      <c r="D69" s="247" t="s">
        <v>198</v>
      </c>
      <c r="E69" s="248"/>
    </row>
    <row r="70" spans="2:5" x14ac:dyDescent="0.25">
      <c r="B70" s="249" t="s">
        <v>24</v>
      </c>
      <c r="C70" s="250">
        <v>191.8</v>
      </c>
      <c r="D70" s="251">
        <v>196.2</v>
      </c>
      <c r="E70" s="231"/>
    </row>
    <row r="71" spans="2:5" x14ac:dyDescent="0.25">
      <c r="B71" s="252" t="s">
        <v>25</v>
      </c>
      <c r="C71" s="253">
        <v>133.5</v>
      </c>
      <c r="D71" s="254">
        <v>132.4</v>
      </c>
      <c r="E71" s="231"/>
    </row>
    <row r="72" spans="2:5" x14ac:dyDescent="0.25">
      <c r="B72" s="255" t="s">
        <v>26</v>
      </c>
      <c r="C72" s="201">
        <v>0.7</v>
      </c>
      <c r="D72" s="256">
        <v>0.67</v>
      </c>
      <c r="E72" s="231"/>
    </row>
    <row r="73" spans="2:5" x14ac:dyDescent="0.25">
      <c r="B73" s="252" t="s">
        <v>181</v>
      </c>
      <c r="C73" s="183">
        <v>6.9</v>
      </c>
      <c r="D73" s="184">
        <v>3.2</v>
      </c>
      <c r="E73" s="231"/>
    </row>
    <row r="74" spans="2:5" x14ac:dyDescent="0.25">
      <c r="B74" s="255" t="s">
        <v>10</v>
      </c>
      <c r="C74" s="201">
        <v>0.04</v>
      </c>
      <c r="D74" s="257">
        <v>0.02</v>
      </c>
      <c r="E74" s="231"/>
    </row>
    <row r="75" spans="2:5" x14ac:dyDescent="0.25">
      <c r="B75" s="258" t="s">
        <v>27</v>
      </c>
      <c r="C75" s="259" t="s">
        <v>162</v>
      </c>
      <c r="D75" s="260" t="s">
        <v>130</v>
      </c>
      <c r="E75" s="231"/>
    </row>
    <row r="76" spans="2:5" x14ac:dyDescent="0.25">
      <c r="B76" s="261" t="s">
        <v>28</v>
      </c>
      <c r="C76" s="262">
        <v>1.22</v>
      </c>
      <c r="D76" s="263">
        <v>1.06</v>
      </c>
      <c r="E76" s="231"/>
    </row>
    <row r="77" spans="2:5" ht="13.8" thickBot="1" x14ac:dyDescent="0.3">
      <c r="B77" s="264" t="s">
        <v>29</v>
      </c>
      <c r="C77" s="265">
        <v>0.88</v>
      </c>
      <c r="D77" s="266">
        <v>0.86</v>
      </c>
      <c r="E77" s="231"/>
    </row>
    <row r="78" spans="2:5" ht="29.7" customHeight="1" x14ac:dyDescent="0.25">
      <c r="B78" s="316" t="s">
        <v>165</v>
      </c>
      <c r="C78" s="316"/>
      <c r="D78" s="316"/>
      <c r="E78" s="267"/>
    </row>
    <row r="79" spans="2:5" x14ac:dyDescent="0.25">
      <c r="B79" s="229"/>
    </row>
    <row r="80" spans="2:5" ht="13.8" thickBot="1" x14ac:dyDescent="0.3">
      <c r="B80" s="212" t="s">
        <v>34</v>
      </c>
    </row>
    <row r="81" spans="2:5" ht="30" customHeight="1" thickBot="1" x14ac:dyDescent="0.3">
      <c r="B81" s="213" t="s">
        <v>1</v>
      </c>
      <c r="C81" s="179" t="s">
        <v>162</v>
      </c>
      <c r="D81" s="180" t="s">
        <v>130</v>
      </c>
      <c r="E81" s="181" t="s">
        <v>158</v>
      </c>
    </row>
    <row r="82" spans="2:5" x14ac:dyDescent="0.25">
      <c r="B82" s="268" t="s">
        <v>35</v>
      </c>
      <c r="C82" s="269">
        <v>6.4</v>
      </c>
      <c r="D82" s="270">
        <v>-2.2000000000000002</v>
      </c>
      <c r="E82" s="270">
        <v>8.6</v>
      </c>
    </row>
    <row r="83" spans="2:5" x14ac:dyDescent="0.25">
      <c r="B83" s="182" t="s">
        <v>36</v>
      </c>
      <c r="C83" s="183">
        <v>6.4</v>
      </c>
      <c r="D83" s="184">
        <v>-2.2000000000000002</v>
      </c>
      <c r="E83" s="184">
        <v>8.6</v>
      </c>
    </row>
    <row r="84" spans="2:5" x14ac:dyDescent="0.25">
      <c r="B84" s="182" t="s">
        <v>196</v>
      </c>
      <c r="C84" s="183">
        <v>21.1</v>
      </c>
      <c r="D84" s="184">
        <v>-5.8</v>
      </c>
      <c r="E84" s="184">
        <v>26.9</v>
      </c>
    </row>
    <row r="85" spans="2:5" x14ac:dyDescent="0.25">
      <c r="B85" s="227" t="s">
        <v>197</v>
      </c>
      <c r="C85" s="189">
        <v>-4.9000000000000004</v>
      </c>
      <c r="D85" s="190">
        <v>1.2</v>
      </c>
      <c r="E85" s="190">
        <v>-6.1</v>
      </c>
    </row>
    <row r="86" spans="2:5" ht="13.8" thickBot="1" x14ac:dyDescent="0.3">
      <c r="B86" s="271" t="s">
        <v>37</v>
      </c>
      <c r="C86" s="272">
        <f>SUM(C83:C85)</f>
        <v>22.6</v>
      </c>
      <c r="D86" s="273">
        <f>SUM(D83:D85)</f>
        <v>-6.8</v>
      </c>
      <c r="E86" s="274">
        <v>29.4</v>
      </c>
    </row>
    <row r="87" spans="2:5" x14ac:dyDescent="0.25">
      <c r="B87" s="275"/>
      <c r="C87" s="276"/>
      <c r="D87" s="277"/>
      <c r="E87" s="278"/>
    </row>
    <row r="88" spans="2:5" ht="13.8" thickBot="1" x14ac:dyDescent="0.3">
      <c r="B88" s="192" t="s">
        <v>38</v>
      </c>
      <c r="C88" s="265">
        <v>0.1</v>
      </c>
      <c r="D88" s="266">
        <v>-0.03</v>
      </c>
      <c r="E88" s="266">
        <v>0.13</v>
      </c>
    </row>
    <row r="89" spans="2:5" ht="15" customHeight="1" x14ac:dyDescent="0.25">
      <c r="B89" s="242" t="s">
        <v>159</v>
      </c>
      <c r="C89" s="230"/>
      <c r="D89" s="230"/>
    </row>
    <row r="91" spans="2:5" ht="13.8" thickBot="1" x14ac:dyDescent="0.3">
      <c r="B91" s="243" t="s">
        <v>167</v>
      </c>
    </row>
    <row r="92" spans="2:5" ht="30" customHeight="1" thickBot="1" x14ac:dyDescent="0.3">
      <c r="B92" s="213" t="s">
        <v>21</v>
      </c>
      <c r="C92" s="179" t="s">
        <v>162</v>
      </c>
      <c r="D92" s="180" t="s">
        <v>130</v>
      </c>
    </row>
    <row r="93" spans="2:5" x14ac:dyDescent="0.25">
      <c r="B93" s="279" t="s">
        <v>135</v>
      </c>
      <c r="C93" s="280">
        <v>28</v>
      </c>
      <c r="D93" s="233">
        <v>10</v>
      </c>
    </row>
    <row r="94" spans="2:5" x14ac:dyDescent="0.25">
      <c r="B94" s="281" t="s">
        <v>133</v>
      </c>
      <c r="C94" s="280">
        <v>-0.7</v>
      </c>
      <c r="D94" s="233">
        <v>-10.9</v>
      </c>
    </row>
    <row r="95" spans="2:5" x14ac:dyDescent="0.25">
      <c r="B95" s="281" t="s">
        <v>2</v>
      </c>
      <c r="C95" s="282">
        <v>-0.5</v>
      </c>
      <c r="D95" s="184">
        <v>0.5</v>
      </c>
    </row>
    <row r="96" spans="2:5" ht="13.8" thickBot="1" x14ac:dyDescent="0.3">
      <c r="B96" s="283" t="s">
        <v>3</v>
      </c>
      <c r="C96" s="284">
        <v>-5.6</v>
      </c>
      <c r="D96" s="198">
        <v>-5.3</v>
      </c>
    </row>
    <row r="97" spans="2:5" ht="13.8" thickBot="1" x14ac:dyDescent="0.3">
      <c r="B97" s="285" t="s">
        <v>143</v>
      </c>
      <c r="C97" s="286">
        <v>21.1</v>
      </c>
      <c r="D97" s="287">
        <v>-5.8</v>
      </c>
    </row>
    <row r="98" spans="2:5" ht="15" customHeight="1" x14ac:dyDescent="0.25">
      <c r="B98" s="242"/>
      <c r="C98" s="288"/>
      <c r="D98" s="289"/>
    </row>
    <row r="99" spans="2:5" x14ac:dyDescent="0.25">
      <c r="C99" s="244"/>
      <c r="D99" s="244"/>
      <c r="E99" s="244"/>
    </row>
    <row r="100" spans="2:5" ht="13.8" thickBot="1" x14ac:dyDescent="0.3">
      <c r="B100" s="243" t="s">
        <v>39</v>
      </c>
    </row>
    <row r="101" spans="2:5" ht="30" customHeight="1" thickBot="1" x14ac:dyDescent="0.3">
      <c r="B101" s="213" t="s">
        <v>21</v>
      </c>
      <c r="C101" s="290">
        <v>43190</v>
      </c>
      <c r="D101" s="291">
        <v>43100</v>
      </c>
    </row>
    <row r="102" spans="2:5" x14ac:dyDescent="0.25">
      <c r="B102" s="174" t="s">
        <v>40</v>
      </c>
      <c r="C102" s="292">
        <v>128.30000000000001</v>
      </c>
      <c r="D102" s="293">
        <v>98</v>
      </c>
    </row>
    <row r="103" spans="2:5" x14ac:dyDescent="0.25">
      <c r="B103" s="174" t="s">
        <v>133</v>
      </c>
      <c r="C103" s="292">
        <v>5.9</v>
      </c>
      <c r="D103" s="293">
        <v>15.7</v>
      </c>
    </row>
    <row r="104" spans="2:5" x14ac:dyDescent="0.25">
      <c r="B104" s="281" t="s">
        <v>2</v>
      </c>
      <c r="C104" s="294">
        <v>30.5</v>
      </c>
      <c r="D104" s="295">
        <v>31.3</v>
      </c>
    </row>
    <row r="105" spans="2:5" x14ac:dyDescent="0.25">
      <c r="B105" s="296" t="s">
        <v>3</v>
      </c>
      <c r="C105" s="297">
        <v>110.5</v>
      </c>
      <c r="D105" s="298">
        <v>116.3</v>
      </c>
    </row>
    <row r="106" spans="2:5" ht="13.8" thickBot="1" x14ac:dyDescent="0.3">
      <c r="B106" s="271" t="s">
        <v>143</v>
      </c>
      <c r="C106" s="299">
        <v>275.2</v>
      </c>
      <c r="D106" s="300">
        <f>SUM(D102:D105)</f>
        <v>261.3</v>
      </c>
    </row>
    <row r="107" spans="2:5" ht="15" customHeight="1" x14ac:dyDescent="0.25">
      <c r="B107" s="301" t="s">
        <v>188</v>
      </c>
      <c r="C107" s="230"/>
      <c r="D107" s="230"/>
    </row>
    <row r="109" spans="2:5" ht="13.8" thickBot="1" x14ac:dyDescent="0.3">
      <c r="B109" s="212" t="s">
        <v>144</v>
      </c>
    </row>
    <row r="110" spans="2:5" ht="29.4" thickBot="1" x14ac:dyDescent="0.3">
      <c r="B110" s="213" t="s">
        <v>21</v>
      </c>
      <c r="C110" s="179" t="s">
        <v>162</v>
      </c>
      <c r="D110" s="180" t="s">
        <v>130</v>
      </c>
      <c r="E110" s="181" t="s">
        <v>158</v>
      </c>
    </row>
    <row r="111" spans="2:5" x14ac:dyDescent="0.25">
      <c r="B111" s="182" t="s">
        <v>145</v>
      </c>
      <c r="C111" s="302">
        <v>6.1</v>
      </c>
      <c r="D111" s="303">
        <v>5.4</v>
      </c>
      <c r="E111" s="304">
        <v>0.12</v>
      </c>
    </row>
    <row r="112" spans="2:5" x14ac:dyDescent="0.25">
      <c r="B112" s="182" t="s">
        <v>146</v>
      </c>
      <c r="C112" s="302">
        <v>9.8000000000000007</v>
      </c>
      <c r="D112" s="303">
        <v>7.3</v>
      </c>
      <c r="E112" s="304">
        <v>0.34</v>
      </c>
    </row>
    <row r="113" spans="2:5" x14ac:dyDescent="0.25">
      <c r="B113" s="182" t="s">
        <v>147</v>
      </c>
      <c r="C113" s="302">
        <v>1.2</v>
      </c>
      <c r="D113" s="303">
        <v>4.3</v>
      </c>
      <c r="E113" s="304">
        <v>-0.73</v>
      </c>
    </row>
    <row r="114" spans="2:5" x14ac:dyDescent="0.25">
      <c r="B114" s="182" t="s">
        <v>148</v>
      </c>
      <c r="C114" s="302">
        <v>1.7</v>
      </c>
      <c r="D114" s="303">
        <v>4.3</v>
      </c>
      <c r="E114" s="304">
        <v>-0.61</v>
      </c>
    </row>
    <row r="115" spans="2:5" x14ac:dyDescent="0.25">
      <c r="B115" s="218" t="s">
        <v>126</v>
      </c>
      <c r="C115" s="305">
        <v>3.6</v>
      </c>
      <c r="D115" s="306">
        <v>3.5</v>
      </c>
      <c r="E115" s="307">
        <v>0.03</v>
      </c>
    </row>
    <row r="116" spans="2:5" ht="13.8" thickBot="1" x14ac:dyDescent="0.3">
      <c r="B116" s="308" t="s">
        <v>143</v>
      </c>
      <c r="C116" s="309">
        <v>22.4</v>
      </c>
      <c r="D116" s="310">
        <v>24.9</v>
      </c>
      <c r="E116" s="311">
        <v>-0.1</v>
      </c>
    </row>
    <row r="117" spans="2:5" ht="15.6" x14ac:dyDescent="0.25">
      <c r="B117" s="312" t="s">
        <v>161</v>
      </c>
    </row>
  </sheetData>
  <mergeCells count="2">
    <mergeCell ref="B21:E22"/>
    <mergeCell ref="B78:D78"/>
  </mergeCells>
  <pageMargins left="0.70866141732283505" right="0.70866141732283505" top="0.74803149606299202" bottom="0.74803149606299202" header="0.31496062992126" footer="0.31496062992126"/>
  <pageSetup paperSize="9" scale="26"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rowBreaks count="1" manualBreakCount="1">
    <brk id="41" min="1" max="4" man="1"/>
  </rowBreaks>
  <ignoredErrors>
    <ignoredError sqref="D106 C86:D8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D38"/>
  <sheetViews>
    <sheetView showGridLines="0" zoomScale="90" zoomScaleNormal="90" zoomScaleSheetLayoutView="85" workbookViewId="0"/>
  </sheetViews>
  <sheetFormatPr defaultRowHeight="13.2" x14ac:dyDescent="0.25"/>
  <cols>
    <col min="2" max="2" width="56" customWidth="1"/>
    <col min="3" max="4" width="11.5546875" customWidth="1"/>
  </cols>
  <sheetData>
    <row r="1" spans="2:4" x14ac:dyDescent="0.25">
      <c r="B1" s="1"/>
      <c r="C1" s="1"/>
      <c r="D1" s="1"/>
    </row>
    <row r="2" spans="2:4" ht="20.399999999999999" x14ac:dyDescent="0.35">
      <c r="B2" s="14" t="s">
        <v>41</v>
      </c>
      <c r="C2" s="1"/>
      <c r="D2" s="1"/>
    </row>
    <row r="3" spans="2:4" x14ac:dyDescent="0.25">
      <c r="B3" s="13" t="s">
        <v>171</v>
      </c>
      <c r="C3" s="1"/>
      <c r="D3" s="1"/>
    </row>
    <row r="4" spans="2:4" ht="13.8" thickBot="1" x14ac:dyDescent="0.3">
      <c r="B4" s="2"/>
      <c r="C4" s="1"/>
      <c r="D4" s="1"/>
    </row>
    <row r="5" spans="2:4" s="4" customFormat="1" ht="30" customHeight="1" thickBot="1" x14ac:dyDescent="0.3">
      <c r="B5" s="58" t="s">
        <v>42</v>
      </c>
      <c r="C5" s="80" t="s">
        <v>168</v>
      </c>
      <c r="D5" s="28" t="s">
        <v>169</v>
      </c>
    </row>
    <row r="6" spans="2:4" x14ac:dyDescent="0.25">
      <c r="B6" s="31" t="s">
        <v>4</v>
      </c>
      <c r="C6" s="168">
        <v>191779</v>
      </c>
      <c r="D6" s="32">
        <v>213034</v>
      </c>
    </row>
    <row r="7" spans="2:4" x14ac:dyDescent="0.25">
      <c r="B7" s="29" t="s">
        <v>30</v>
      </c>
      <c r="C7" s="161">
        <v>58252</v>
      </c>
      <c r="D7" s="15">
        <v>79558</v>
      </c>
    </row>
    <row r="8" spans="2:4" ht="13.8" thickBot="1" x14ac:dyDescent="0.3">
      <c r="B8" s="8" t="s">
        <v>5</v>
      </c>
      <c r="C8" s="158">
        <v>133527</v>
      </c>
      <c r="D8" s="9">
        <v>133476</v>
      </c>
    </row>
    <row r="9" spans="2:4" x14ac:dyDescent="0.25">
      <c r="B9" s="18"/>
      <c r="C9" s="20"/>
      <c r="D9" s="19"/>
    </row>
    <row r="10" spans="2:4" x14ac:dyDescent="0.25">
      <c r="B10" s="17" t="s">
        <v>43</v>
      </c>
      <c r="C10" s="20">
        <v>47950</v>
      </c>
      <c r="D10" s="19">
        <v>50226</v>
      </c>
    </row>
    <row r="11" spans="2:4" x14ac:dyDescent="0.25">
      <c r="B11" s="17" t="s">
        <v>44</v>
      </c>
      <c r="C11" s="20">
        <v>24071</v>
      </c>
      <c r="D11" s="19">
        <v>22429</v>
      </c>
    </row>
    <row r="12" spans="2:4" x14ac:dyDescent="0.25">
      <c r="B12" s="17" t="s">
        <v>45</v>
      </c>
      <c r="C12" s="20">
        <v>8180</v>
      </c>
      <c r="D12" s="19">
        <v>12776</v>
      </c>
    </row>
    <row r="13" spans="2:4" x14ac:dyDescent="0.25">
      <c r="B13" s="29" t="s">
        <v>46</v>
      </c>
      <c r="C13" s="16">
        <v>46440</v>
      </c>
      <c r="D13" s="15">
        <v>49571</v>
      </c>
    </row>
    <row r="14" spans="2:4" x14ac:dyDescent="0.25">
      <c r="B14" s="7" t="s">
        <v>47</v>
      </c>
      <c r="C14" s="12">
        <v>126641</v>
      </c>
      <c r="D14" s="11">
        <v>135002</v>
      </c>
    </row>
    <row r="15" spans="2:4" x14ac:dyDescent="0.25">
      <c r="B15" s="29"/>
      <c r="C15" s="16"/>
      <c r="D15" s="15"/>
    </row>
    <row r="16" spans="2:4" ht="13.8" thickBot="1" x14ac:dyDescent="0.3">
      <c r="B16" s="8" t="s">
        <v>48</v>
      </c>
      <c r="C16" s="10">
        <v>6886</v>
      </c>
      <c r="D16" s="9">
        <v>-1526</v>
      </c>
    </row>
    <row r="17" spans="2:4" x14ac:dyDescent="0.25">
      <c r="B17" s="18"/>
      <c r="C17" s="20"/>
      <c r="D17" s="19"/>
    </row>
    <row r="18" spans="2:4" x14ac:dyDescent="0.25">
      <c r="B18" s="17" t="s">
        <v>49</v>
      </c>
      <c r="C18" s="164">
        <v>-417</v>
      </c>
      <c r="D18" s="19">
        <v>-429</v>
      </c>
    </row>
    <row r="19" spans="2:4" x14ac:dyDescent="0.25">
      <c r="B19" s="17" t="s">
        <v>50</v>
      </c>
      <c r="C19" s="164">
        <v>1721</v>
      </c>
      <c r="D19" s="19">
        <v>398</v>
      </c>
    </row>
    <row r="20" spans="2:4" x14ac:dyDescent="0.25">
      <c r="B20" s="29" t="s">
        <v>51</v>
      </c>
      <c r="C20" s="161">
        <v>163</v>
      </c>
      <c r="D20" s="15">
        <v>125</v>
      </c>
    </row>
    <row r="21" spans="2:4" ht="13.8" thickBot="1" x14ac:dyDescent="0.3">
      <c r="B21" s="8" t="s">
        <v>52</v>
      </c>
      <c r="C21" s="158">
        <v>8353</v>
      </c>
      <c r="D21" s="9">
        <v>-1432</v>
      </c>
    </row>
    <row r="22" spans="2:4" x14ac:dyDescent="0.25">
      <c r="B22" s="18"/>
      <c r="C22" s="164"/>
      <c r="D22" s="19"/>
    </row>
    <row r="23" spans="2:4" x14ac:dyDescent="0.25">
      <c r="B23" s="79" t="s">
        <v>189</v>
      </c>
      <c r="C23" s="161">
        <v>-1966</v>
      </c>
      <c r="D23" s="15">
        <v>-758</v>
      </c>
    </row>
    <row r="24" spans="2:4" ht="13.8" thickBot="1" x14ac:dyDescent="0.3">
      <c r="B24" s="8" t="s">
        <v>11</v>
      </c>
      <c r="C24" s="158">
        <v>6387</v>
      </c>
      <c r="D24" s="9">
        <v>-2190</v>
      </c>
    </row>
    <row r="25" spans="2:4" x14ac:dyDescent="0.25">
      <c r="B25" s="17" t="s">
        <v>53</v>
      </c>
      <c r="C25" s="20"/>
      <c r="D25" s="19"/>
    </row>
    <row r="26" spans="2:4" x14ac:dyDescent="0.25">
      <c r="B26" s="27" t="s">
        <v>54</v>
      </c>
      <c r="C26" s="20">
        <v>6399</v>
      </c>
      <c r="D26" s="19">
        <v>-2244</v>
      </c>
    </row>
    <row r="27" spans="2:4" x14ac:dyDescent="0.25">
      <c r="B27" s="29" t="s">
        <v>55</v>
      </c>
      <c r="C27" s="16">
        <v>-12</v>
      </c>
      <c r="D27" s="15">
        <v>54</v>
      </c>
    </row>
    <row r="28" spans="2:4" ht="13.8" thickBot="1" x14ac:dyDescent="0.3">
      <c r="B28" s="8" t="s">
        <v>11</v>
      </c>
      <c r="C28" s="10">
        <v>6387</v>
      </c>
      <c r="D28" s="9">
        <v>-2190</v>
      </c>
    </row>
    <row r="29" spans="2:4" x14ac:dyDescent="0.25">
      <c r="B29" s="18"/>
      <c r="C29" s="20"/>
      <c r="D29" s="19"/>
    </row>
    <row r="30" spans="2:4" x14ac:dyDescent="0.25">
      <c r="B30" s="7" t="s">
        <v>58</v>
      </c>
      <c r="C30" s="20"/>
      <c r="D30" s="19"/>
    </row>
    <row r="31" spans="2:4" x14ac:dyDescent="0.25">
      <c r="B31" s="41" t="s">
        <v>59</v>
      </c>
      <c r="C31" s="166">
        <v>0.03</v>
      </c>
      <c r="D31" s="165">
        <v>-0.01</v>
      </c>
    </row>
    <row r="32" spans="2:4" ht="15.6" x14ac:dyDescent="0.25">
      <c r="B32" s="17" t="s">
        <v>155</v>
      </c>
      <c r="C32" s="166">
        <v>0.03</v>
      </c>
      <c r="D32" s="165">
        <v>-0.01</v>
      </c>
    </row>
    <row r="33" spans="2:4" x14ac:dyDescent="0.25">
      <c r="C33" s="22"/>
      <c r="D33" s="21"/>
    </row>
    <row r="34" spans="2:4" x14ac:dyDescent="0.25">
      <c r="B34" s="40" t="s">
        <v>56</v>
      </c>
      <c r="C34" s="22">
        <v>230086</v>
      </c>
      <c r="D34" s="21">
        <v>233074</v>
      </c>
    </row>
    <row r="35" spans="2:4" ht="13.8" thickBot="1" x14ac:dyDescent="0.3">
      <c r="B35" s="42" t="s">
        <v>57</v>
      </c>
      <c r="C35" s="152">
        <v>232252</v>
      </c>
      <c r="D35" s="153">
        <v>236938</v>
      </c>
    </row>
    <row r="36" spans="2:4" ht="7.5" customHeight="1" x14ac:dyDescent="0.25">
      <c r="B36" s="1"/>
      <c r="C36" s="1"/>
      <c r="D36" s="1"/>
    </row>
    <row r="37" spans="2:4" ht="15" customHeight="1" x14ac:dyDescent="0.25">
      <c r="B37" s="317" t="s">
        <v>154</v>
      </c>
      <c r="C37" s="317"/>
      <c r="D37" s="317"/>
    </row>
    <row r="38" spans="2:4" x14ac:dyDescent="0.25">
      <c r="B38" s="317"/>
      <c r="C38" s="317"/>
      <c r="D38" s="317"/>
    </row>
  </sheetData>
  <mergeCells count="1">
    <mergeCell ref="B37:D38"/>
  </mergeCells>
  <pageMargins left="0.70866141732283505" right="0.70866141732283505" top="0.74803149606299202" bottom="0.74803149606299202" header="0.31496062992126" footer="0.31496062992126"/>
  <pageSetup paperSize="9"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F49"/>
  <sheetViews>
    <sheetView showGridLines="0" zoomScale="80" zoomScaleNormal="80" zoomScaleSheetLayoutView="70" workbookViewId="0"/>
  </sheetViews>
  <sheetFormatPr defaultRowHeight="13.2" x14ac:dyDescent="0.25"/>
  <cols>
    <col min="2" max="2" width="47.5546875" customWidth="1"/>
    <col min="3" max="4" width="11.33203125" customWidth="1"/>
    <col min="5" max="5" width="15.44140625" customWidth="1"/>
    <col min="6" max="6" width="17.5546875" customWidth="1"/>
  </cols>
  <sheetData>
    <row r="1" spans="2:6" x14ac:dyDescent="0.25">
      <c r="B1" s="1"/>
      <c r="C1" s="1"/>
      <c r="D1" s="1"/>
      <c r="E1" s="1"/>
      <c r="F1" s="1"/>
    </row>
    <row r="2" spans="2:6" ht="20.399999999999999" x14ac:dyDescent="0.35">
      <c r="B2" s="14" t="s">
        <v>60</v>
      </c>
      <c r="C2" s="14"/>
      <c r="D2" s="14"/>
      <c r="E2" s="1"/>
      <c r="F2" s="1"/>
    </row>
    <row r="3" spans="2:6" x14ac:dyDescent="0.25">
      <c r="B3" s="13" t="s">
        <v>171</v>
      </c>
      <c r="C3" s="13"/>
      <c r="D3" s="13"/>
      <c r="E3" s="1"/>
      <c r="F3" s="1"/>
    </row>
    <row r="4" spans="2:6" ht="13.8" thickBot="1" x14ac:dyDescent="0.3">
      <c r="B4" s="2"/>
      <c r="C4" s="2"/>
      <c r="D4" s="2"/>
      <c r="E4" s="1"/>
      <c r="F4" s="1"/>
    </row>
    <row r="5" spans="2:6" s="4" customFormat="1" ht="30.6" customHeight="1" thickBot="1" x14ac:dyDescent="0.3">
      <c r="B5" s="58" t="s">
        <v>42</v>
      </c>
      <c r="C5" s="58"/>
      <c r="D5" s="58"/>
      <c r="E5" s="120" t="s">
        <v>170</v>
      </c>
      <c r="F5" s="121" t="s">
        <v>180</v>
      </c>
    </row>
    <row r="6" spans="2:6" x14ac:dyDescent="0.25">
      <c r="B6" s="78" t="s">
        <v>61</v>
      </c>
      <c r="C6" s="78"/>
      <c r="D6" s="78"/>
      <c r="E6" s="20">
        <v>256115</v>
      </c>
      <c r="F6" s="30">
        <v>256319</v>
      </c>
    </row>
    <row r="7" spans="2:6" x14ac:dyDescent="0.25">
      <c r="B7" s="78" t="s">
        <v>62</v>
      </c>
      <c r="C7" s="78"/>
      <c r="D7" s="78"/>
      <c r="E7" s="20">
        <v>705387</v>
      </c>
      <c r="F7" s="30">
        <v>718397</v>
      </c>
    </row>
    <row r="8" spans="2:6" x14ac:dyDescent="0.25">
      <c r="B8" s="78" t="s">
        <v>63</v>
      </c>
      <c r="C8" s="78"/>
      <c r="D8" s="78"/>
      <c r="E8" s="20">
        <v>29892</v>
      </c>
      <c r="F8" s="30">
        <v>33621</v>
      </c>
    </row>
    <row r="9" spans="2:6" s="155" customFormat="1" x14ac:dyDescent="0.25">
      <c r="B9" s="170" t="s">
        <v>176</v>
      </c>
      <c r="C9" s="170"/>
      <c r="D9" s="170"/>
      <c r="E9" s="164">
        <v>40936</v>
      </c>
      <c r="F9" s="167">
        <v>41054</v>
      </c>
    </row>
    <row r="10" spans="2:6" s="155" customFormat="1" x14ac:dyDescent="0.25">
      <c r="B10" s="170" t="s">
        <v>177</v>
      </c>
      <c r="C10" s="170"/>
      <c r="D10" s="170"/>
      <c r="E10" s="164">
        <v>18198</v>
      </c>
      <c r="F10" s="167">
        <v>12742</v>
      </c>
    </row>
    <row r="11" spans="2:6" x14ac:dyDescent="0.25">
      <c r="B11" s="78" t="s">
        <v>190</v>
      </c>
      <c r="C11" s="78"/>
      <c r="D11" s="78"/>
      <c r="E11" s="20">
        <v>6845</v>
      </c>
      <c r="F11" s="30">
        <v>7453</v>
      </c>
    </row>
    <row r="12" spans="2:6" x14ac:dyDescent="0.25">
      <c r="B12" s="79" t="s">
        <v>191</v>
      </c>
      <c r="C12" s="79"/>
      <c r="D12" s="79"/>
      <c r="E12" s="16">
        <v>4271</v>
      </c>
      <c r="F12" s="34">
        <v>4223</v>
      </c>
    </row>
    <row r="13" spans="2:6" ht="13.8" thickBot="1" x14ac:dyDescent="0.3">
      <c r="B13" s="81" t="s">
        <v>64</v>
      </c>
      <c r="C13" s="81"/>
      <c r="D13" s="81"/>
      <c r="E13" s="10">
        <v>1061644</v>
      </c>
      <c r="F13" s="35">
        <v>1073809</v>
      </c>
    </row>
    <row r="14" spans="2:6" x14ac:dyDescent="0.25">
      <c r="B14" s="92"/>
      <c r="C14" s="92"/>
      <c r="D14" s="92"/>
      <c r="E14" s="20"/>
      <c r="F14" s="30"/>
    </row>
    <row r="15" spans="2:6" x14ac:dyDescent="0.25">
      <c r="B15" s="78" t="s">
        <v>65</v>
      </c>
      <c r="C15" s="78"/>
      <c r="D15" s="78"/>
      <c r="E15" s="20">
        <v>33576</v>
      </c>
      <c r="F15" s="30">
        <v>31609</v>
      </c>
    </row>
    <row r="16" spans="2:6" x14ac:dyDescent="0.25">
      <c r="B16" s="78" t="s">
        <v>66</v>
      </c>
      <c r="C16" s="78"/>
      <c r="D16" s="78"/>
      <c r="E16" s="20">
        <v>113910</v>
      </c>
      <c r="F16" s="30">
        <v>114254</v>
      </c>
    </row>
    <row r="17" spans="2:6" x14ac:dyDescent="0.25">
      <c r="B17" s="78" t="s">
        <v>67</v>
      </c>
      <c r="C17" s="78"/>
      <c r="D17" s="78"/>
      <c r="E17" s="20">
        <v>47653</v>
      </c>
      <c r="F17" s="30">
        <v>53444</v>
      </c>
    </row>
    <row r="18" spans="2:6" x14ac:dyDescent="0.25">
      <c r="B18" s="78" t="s">
        <v>68</v>
      </c>
      <c r="C18" s="78"/>
      <c r="D18" s="78"/>
      <c r="E18" s="20">
        <v>298</v>
      </c>
      <c r="F18" s="30">
        <v>0</v>
      </c>
    </row>
    <row r="19" spans="2:6" x14ac:dyDescent="0.25">
      <c r="B19" s="79" t="s">
        <v>69</v>
      </c>
      <c r="C19" s="79"/>
      <c r="D19" s="79"/>
      <c r="E19" s="16">
        <v>128537</v>
      </c>
      <c r="F19" s="34">
        <v>120850</v>
      </c>
    </row>
    <row r="20" spans="2:6" ht="13.8" thickBot="1" x14ac:dyDescent="0.3">
      <c r="B20" s="81" t="s">
        <v>70</v>
      </c>
      <c r="C20" s="81"/>
      <c r="D20" s="81"/>
      <c r="E20" s="10">
        <v>323974</v>
      </c>
      <c r="F20" s="35">
        <v>320157</v>
      </c>
    </row>
    <row r="21" spans="2:6" x14ac:dyDescent="0.25">
      <c r="B21" s="92"/>
      <c r="C21" s="92"/>
      <c r="D21" s="92"/>
      <c r="E21" s="20"/>
      <c r="F21" s="30"/>
    </row>
    <row r="22" spans="2:6" x14ac:dyDescent="0.25">
      <c r="B22" s="93" t="s">
        <v>71</v>
      </c>
      <c r="C22" s="93"/>
      <c r="D22" s="93"/>
      <c r="E22" s="37">
        <v>1385618</v>
      </c>
      <c r="F22" s="38">
        <v>1393966</v>
      </c>
    </row>
    <row r="23" spans="2:6" x14ac:dyDescent="0.25">
      <c r="B23" s="92"/>
      <c r="C23" s="92"/>
      <c r="D23" s="92"/>
      <c r="E23" s="20"/>
      <c r="F23" s="30"/>
    </row>
    <row r="24" spans="2:6" x14ac:dyDescent="0.25">
      <c r="B24" s="78" t="s">
        <v>72</v>
      </c>
      <c r="C24" s="78"/>
      <c r="D24" s="78"/>
      <c r="E24" s="20">
        <v>47064</v>
      </c>
      <c r="F24" s="30">
        <v>47064</v>
      </c>
    </row>
    <row r="25" spans="2:6" x14ac:dyDescent="0.25">
      <c r="B25" s="78" t="s">
        <v>73</v>
      </c>
      <c r="C25" s="78"/>
      <c r="D25" s="78"/>
      <c r="E25" s="20">
        <v>1067234</v>
      </c>
      <c r="F25" s="30">
        <v>1068149</v>
      </c>
    </row>
    <row r="26" spans="2:6" x14ac:dyDescent="0.25">
      <c r="B26" s="78" t="s">
        <v>149</v>
      </c>
      <c r="C26" s="78"/>
      <c r="D26" s="78"/>
      <c r="E26" s="20">
        <v>-43632</v>
      </c>
      <c r="F26" s="30">
        <v>-48790</v>
      </c>
    </row>
    <row r="27" spans="2:6" x14ac:dyDescent="0.25">
      <c r="B27" s="91" t="s">
        <v>74</v>
      </c>
      <c r="C27" s="91"/>
      <c r="D27" s="91"/>
      <c r="E27" s="22">
        <v>227591</v>
      </c>
      <c r="F27" s="36">
        <v>228609</v>
      </c>
    </row>
    <row r="28" spans="2:6" x14ac:dyDescent="0.25">
      <c r="B28" s="79" t="s">
        <v>75</v>
      </c>
      <c r="C28" s="79"/>
      <c r="D28" s="79"/>
      <c r="E28" s="16">
        <v>-572583</v>
      </c>
      <c r="F28" s="34">
        <v>-575438</v>
      </c>
    </row>
    <row r="29" spans="2:6" x14ac:dyDescent="0.25">
      <c r="B29" s="92" t="s">
        <v>76</v>
      </c>
      <c r="C29" s="92"/>
      <c r="D29" s="92"/>
      <c r="E29" s="44">
        <v>725674</v>
      </c>
      <c r="F29" s="45">
        <v>719594</v>
      </c>
    </row>
    <row r="30" spans="2:6" x14ac:dyDescent="0.25">
      <c r="B30" s="79" t="s">
        <v>77</v>
      </c>
      <c r="C30" s="79"/>
      <c r="D30" s="79"/>
      <c r="E30" s="16">
        <v>2287</v>
      </c>
      <c r="F30" s="34">
        <v>2308</v>
      </c>
    </row>
    <row r="31" spans="2:6" ht="13.8" thickBot="1" x14ac:dyDescent="0.3">
      <c r="B31" s="81" t="s">
        <v>78</v>
      </c>
      <c r="C31" s="81"/>
      <c r="D31" s="81"/>
      <c r="E31" s="10">
        <v>727961</v>
      </c>
      <c r="F31" s="35">
        <v>721902</v>
      </c>
    </row>
    <row r="32" spans="2:6" x14ac:dyDescent="0.25">
      <c r="B32" s="92"/>
      <c r="C32" s="92"/>
      <c r="D32" s="92"/>
      <c r="E32" s="20"/>
      <c r="F32" s="30"/>
    </row>
    <row r="33" spans="2:6" s="155" customFormat="1" x14ac:dyDescent="0.25">
      <c r="B33" s="170" t="s">
        <v>175</v>
      </c>
      <c r="C33" s="170"/>
      <c r="D33" s="170"/>
      <c r="E33" s="164">
        <v>28156</v>
      </c>
      <c r="F33" s="167">
        <v>29970</v>
      </c>
    </row>
    <row r="34" spans="2:6" x14ac:dyDescent="0.25">
      <c r="B34" s="78" t="s">
        <v>80</v>
      </c>
      <c r="C34" s="78"/>
      <c r="D34" s="78"/>
      <c r="E34" s="20">
        <v>83816</v>
      </c>
      <c r="F34" s="30">
        <v>85804</v>
      </c>
    </row>
    <row r="35" spans="2:6" x14ac:dyDescent="0.25">
      <c r="B35" s="78" t="s">
        <v>81</v>
      </c>
      <c r="C35" s="78"/>
      <c r="D35" s="78"/>
      <c r="E35" s="20">
        <v>43257</v>
      </c>
      <c r="F35" s="30">
        <v>43727</v>
      </c>
    </row>
    <row r="36" spans="2:6" x14ac:dyDescent="0.25">
      <c r="B36" s="79" t="s">
        <v>82</v>
      </c>
      <c r="C36" s="79"/>
      <c r="D36" s="79"/>
      <c r="E36" s="16">
        <v>168282</v>
      </c>
      <c r="F36" s="34">
        <v>148058</v>
      </c>
    </row>
    <row r="37" spans="2:6" ht="13.8" thickBot="1" x14ac:dyDescent="0.3">
      <c r="B37" s="81" t="s">
        <v>83</v>
      </c>
      <c r="C37" s="81"/>
      <c r="D37" s="81"/>
      <c r="E37" s="10">
        <v>323511</v>
      </c>
      <c r="F37" s="35">
        <v>307559</v>
      </c>
    </row>
    <row r="38" spans="2:6" x14ac:dyDescent="0.25">
      <c r="B38" s="92"/>
      <c r="C38" s="92"/>
      <c r="D38" s="92"/>
      <c r="E38" s="20"/>
      <c r="F38" s="30"/>
    </row>
    <row r="39" spans="2:6" x14ac:dyDescent="0.25">
      <c r="B39" s="78" t="s">
        <v>84</v>
      </c>
      <c r="C39" s="78"/>
      <c r="D39" s="78"/>
      <c r="E39" s="20">
        <v>54999</v>
      </c>
      <c r="F39" s="30">
        <v>51441</v>
      </c>
    </row>
    <row r="40" spans="2:6" x14ac:dyDescent="0.25">
      <c r="B40" s="78" t="s">
        <v>150</v>
      </c>
      <c r="C40" s="78"/>
      <c r="D40" s="78"/>
      <c r="E40" s="20">
        <v>3821</v>
      </c>
      <c r="F40" s="30">
        <v>1702</v>
      </c>
    </row>
    <row r="41" spans="2:6" x14ac:dyDescent="0.25">
      <c r="B41" s="78" t="s">
        <v>85</v>
      </c>
      <c r="C41" s="78"/>
      <c r="D41" s="78"/>
      <c r="E41" s="20">
        <v>8532</v>
      </c>
      <c r="F41" s="30">
        <v>7025</v>
      </c>
    </row>
    <row r="42" spans="2:6" s="155" customFormat="1" x14ac:dyDescent="0.25">
      <c r="B42" s="170" t="s">
        <v>175</v>
      </c>
      <c r="C42" s="170"/>
      <c r="D42" s="170"/>
      <c r="E42" s="164">
        <v>12602</v>
      </c>
      <c r="F42" s="167">
        <v>13573</v>
      </c>
    </row>
    <row r="43" spans="2:6" x14ac:dyDescent="0.25">
      <c r="B43" s="78" t="s">
        <v>81</v>
      </c>
      <c r="C43" s="78"/>
      <c r="D43" s="78"/>
      <c r="E43" s="20">
        <v>35004</v>
      </c>
      <c r="F43" s="30">
        <v>37173</v>
      </c>
    </row>
    <row r="44" spans="2:6" x14ac:dyDescent="0.25">
      <c r="B44" s="78" t="s">
        <v>82</v>
      </c>
      <c r="C44" s="78"/>
      <c r="D44" s="78"/>
      <c r="E44" s="20">
        <v>106915</v>
      </c>
      <c r="F44" s="30">
        <v>113246</v>
      </c>
    </row>
    <row r="45" spans="2:6" x14ac:dyDescent="0.25">
      <c r="B45" s="79" t="s">
        <v>86</v>
      </c>
      <c r="C45" s="79"/>
      <c r="D45" s="79"/>
      <c r="E45" s="16">
        <v>112273</v>
      </c>
      <c r="F45" s="34">
        <v>140345</v>
      </c>
    </row>
    <row r="46" spans="2:6" ht="13.8" thickBot="1" x14ac:dyDescent="0.3">
      <c r="B46" s="81" t="s">
        <v>87</v>
      </c>
      <c r="C46" s="81"/>
      <c r="D46" s="81"/>
      <c r="E46" s="10">
        <v>334146</v>
      </c>
      <c r="F46" s="35">
        <v>364505</v>
      </c>
    </row>
    <row r="47" spans="2:6" x14ac:dyDescent="0.25">
      <c r="B47" s="92"/>
      <c r="C47" s="92"/>
      <c r="D47" s="92"/>
      <c r="E47" s="20"/>
      <c r="F47" s="30"/>
    </row>
    <row r="48" spans="2:6" x14ac:dyDescent="0.25">
      <c r="B48" s="93" t="s">
        <v>88</v>
      </c>
      <c r="C48" s="93"/>
      <c r="D48" s="93"/>
      <c r="E48" s="37">
        <v>1385618</v>
      </c>
      <c r="F48" s="38">
        <v>1393966</v>
      </c>
    </row>
    <row r="49" spans="2:6" x14ac:dyDescent="0.25">
      <c r="B49" s="1"/>
      <c r="C49" s="1"/>
      <c r="D49" s="1"/>
      <c r="E49" s="1"/>
      <c r="F49" s="1"/>
    </row>
  </sheetData>
  <pageMargins left="0.70866141732283505" right="0.70866141732283505" top="0.74803149606299202" bottom="0.74803149606299202" header="0.31496062992126" footer="0.31496062992126"/>
  <pageSetup paperSize="9" scale="79"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F42"/>
  <sheetViews>
    <sheetView showGridLines="0" zoomScale="80" zoomScaleNormal="80" zoomScaleSheetLayoutView="85" workbookViewId="0"/>
  </sheetViews>
  <sheetFormatPr defaultRowHeight="13.2" x14ac:dyDescent="0.25"/>
  <cols>
    <col min="2" max="2" width="47.5546875" customWidth="1"/>
    <col min="3" max="3" width="10.6640625" customWidth="1"/>
    <col min="4" max="4" width="16.33203125" customWidth="1"/>
    <col min="5" max="6" width="11.5546875" customWidth="1"/>
  </cols>
  <sheetData>
    <row r="1" spans="1:6" x14ac:dyDescent="0.25">
      <c r="B1" s="1"/>
      <c r="C1" s="1"/>
      <c r="D1" s="1"/>
      <c r="E1" s="1"/>
      <c r="F1" s="1"/>
    </row>
    <row r="2" spans="1:6" ht="20.399999999999999" x14ac:dyDescent="0.35">
      <c r="B2" s="14" t="s">
        <v>89</v>
      </c>
      <c r="C2" s="1"/>
      <c r="D2" s="1"/>
      <c r="E2" s="1"/>
      <c r="F2" s="1"/>
    </row>
    <row r="3" spans="1:6" x14ac:dyDescent="0.25">
      <c r="B3" s="13" t="s">
        <v>171</v>
      </c>
      <c r="C3" s="1"/>
      <c r="D3" s="1"/>
      <c r="E3" s="1"/>
      <c r="F3" s="1"/>
    </row>
    <row r="4" spans="1:6" ht="13.8" thickBot="1" x14ac:dyDescent="0.3">
      <c r="B4" s="2"/>
      <c r="C4" s="1"/>
      <c r="D4" s="1"/>
      <c r="E4" s="1"/>
      <c r="F4" s="1"/>
    </row>
    <row r="5" spans="1:6" s="4" customFormat="1" ht="30" customHeight="1" thickBot="1" x14ac:dyDescent="0.3">
      <c r="B5" s="58" t="s">
        <v>42</v>
      </c>
      <c r="C5" s="117"/>
      <c r="D5" s="117"/>
      <c r="E5" s="80" t="s">
        <v>168</v>
      </c>
      <c r="F5" s="28" t="s">
        <v>169</v>
      </c>
    </row>
    <row r="6" spans="1:6" x14ac:dyDescent="0.25">
      <c r="B6" s="94" t="s">
        <v>90</v>
      </c>
      <c r="C6" s="95"/>
      <c r="D6" s="95"/>
      <c r="E6" s="96">
        <v>6886</v>
      </c>
      <c r="F6" s="95">
        <v>-1526</v>
      </c>
    </row>
    <row r="7" spans="1:6" x14ac:dyDescent="0.25">
      <c r="B7" s="94"/>
      <c r="C7" s="95"/>
      <c r="D7" s="95"/>
      <c r="E7" s="96"/>
      <c r="F7" s="95"/>
    </row>
    <row r="8" spans="1:6" x14ac:dyDescent="0.25">
      <c r="B8" s="114" t="s">
        <v>192</v>
      </c>
      <c r="C8" s="95"/>
      <c r="D8" s="95"/>
      <c r="E8" s="96">
        <v>-253</v>
      </c>
      <c r="F8" s="95">
        <v>1916</v>
      </c>
    </row>
    <row r="9" spans="1:6" x14ac:dyDescent="0.25">
      <c r="B9" s="114" t="s">
        <v>142</v>
      </c>
      <c r="C9" s="95"/>
      <c r="D9" s="95"/>
      <c r="E9" s="96">
        <v>37353</v>
      </c>
      <c r="F9" s="95">
        <v>35536</v>
      </c>
    </row>
    <row r="10" spans="1:6" x14ac:dyDescent="0.25">
      <c r="B10" s="94" t="s">
        <v>92</v>
      </c>
      <c r="C10" s="95"/>
      <c r="D10" s="95"/>
      <c r="E10" s="96">
        <v>-4558</v>
      </c>
      <c r="F10" s="95">
        <v>-5301</v>
      </c>
    </row>
    <row r="11" spans="1:6" x14ac:dyDescent="0.25">
      <c r="A11" s="97"/>
      <c r="B11" s="94" t="s">
        <v>93</v>
      </c>
      <c r="C11" s="95"/>
      <c r="D11" s="95"/>
      <c r="E11" s="96">
        <v>1586</v>
      </c>
      <c r="F11" s="95">
        <v>1767</v>
      </c>
    </row>
    <row r="12" spans="1:6" x14ac:dyDescent="0.25">
      <c r="B12" s="94" t="s">
        <v>94</v>
      </c>
      <c r="C12" s="95"/>
      <c r="D12" s="95"/>
      <c r="E12" s="96"/>
      <c r="F12" s="95"/>
    </row>
    <row r="13" spans="1:6" x14ac:dyDescent="0.25">
      <c r="B13" s="97" t="s">
        <v>95</v>
      </c>
      <c r="C13" s="95"/>
      <c r="D13" s="95"/>
      <c r="E13" s="96">
        <v>720</v>
      </c>
      <c r="F13" s="95">
        <v>-8252</v>
      </c>
    </row>
    <row r="14" spans="1:6" x14ac:dyDescent="0.25">
      <c r="B14" s="97" t="s">
        <v>96</v>
      </c>
      <c r="C14" s="95"/>
      <c r="D14" s="95"/>
      <c r="E14" s="96">
        <v>3291</v>
      </c>
      <c r="F14" s="95">
        <v>-12807</v>
      </c>
    </row>
    <row r="15" spans="1:6" ht="15.6" x14ac:dyDescent="0.25">
      <c r="B15" s="98" t="s">
        <v>97</v>
      </c>
      <c r="C15" s="99"/>
      <c r="D15" s="99"/>
      <c r="E15" s="100">
        <v>-9038</v>
      </c>
      <c r="F15" s="101">
        <v>-10506</v>
      </c>
    </row>
    <row r="16" spans="1:6" ht="13.8" thickBot="1" x14ac:dyDescent="0.3">
      <c r="B16" s="102" t="s">
        <v>98</v>
      </c>
      <c r="C16" s="103"/>
      <c r="D16" s="103"/>
      <c r="E16" s="104">
        <v>35987</v>
      </c>
      <c r="F16" s="103">
        <v>827</v>
      </c>
    </row>
    <row r="17" spans="2:6" x14ac:dyDescent="0.25">
      <c r="B17" s="105"/>
      <c r="C17" s="95"/>
      <c r="D17" s="95"/>
      <c r="E17" s="96"/>
      <c r="F17" s="95"/>
    </row>
    <row r="18" spans="2:6" x14ac:dyDescent="0.25">
      <c r="B18" s="94" t="s">
        <v>99</v>
      </c>
      <c r="C18" s="95"/>
      <c r="D18" s="95"/>
      <c r="E18" s="96">
        <v>110</v>
      </c>
      <c r="F18" s="95">
        <v>107</v>
      </c>
    </row>
    <row r="19" spans="2:6" x14ac:dyDescent="0.25">
      <c r="B19" s="94" t="s">
        <v>100</v>
      </c>
      <c r="C19" s="95"/>
      <c r="D19" s="95"/>
      <c r="E19" s="96">
        <v>-444</v>
      </c>
      <c r="F19" s="95">
        <v>-454</v>
      </c>
    </row>
    <row r="20" spans="2:6" x14ac:dyDescent="0.25">
      <c r="B20" s="106" t="s">
        <v>101</v>
      </c>
      <c r="C20" s="99"/>
      <c r="D20" s="99"/>
      <c r="E20" s="100">
        <v>-3295</v>
      </c>
      <c r="F20" s="101">
        <v>-2068</v>
      </c>
    </row>
    <row r="21" spans="2:6" ht="13.8" thickBot="1" x14ac:dyDescent="0.3">
      <c r="B21" s="102" t="s">
        <v>102</v>
      </c>
      <c r="C21" s="103"/>
      <c r="D21" s="103"/>
      <c r="E21" s="104">
        <v>32358</v>
      </c>
      <c r="F21" s="103">
        <v>-1588</v>
      </c>
    </row>
    <row r="22" spans="2:6" x14ac:dyDescent="0.25">
      <c r="B22" s="105"/>
      <c r="C22" s="95"/>
      <c r="D22" s="95"/>
      <c r="E22" s="96"/>
      <c r="F22" s="95"/>
    </row>
    <row r="23" spans="2:6" x14ac:dyDescent="0.25">
      <c r="B23" s="94" t="s">
        <v>103</v>
      </c>
      <c r="C23" s="95"/>
      <c r="D23" s="95"/>
      <c r="E23" s="96">
        <v>-18815</v>
      </c>
      <c r="F23" s="95">
        <v>-21780</v>
      </c>
    </row>
    <row r="24" spans="2:6" x14ac:dyDescent="0.25">
      <c r="B24" s="94" t="s">
        <v>104</v>
      </c>
      <c r="C24" s="95"/>
      <c r="D24" s="95"/>
      <c r="E24" s="96">
        <v>-3539</v>
      </c>
      <c r="F24" s="95">
        <v>-3103</v>
      </c>
    </row>
    <row r="25" spans="2:6" x14ac:dyDescent="0.25">
      <c r="B25" s="114" t="s">
        <v>193</v>
      </c>
      <c r="C25" s="95"/>
      <c r="D25" s="95"/>
      <c r="E25" s="96">
        <v>0</v>
      </c>
      <c r="F25" s="95">
        <v>-24493</v>
      </c>
    </row>
    <row r="26" spans="2:6" x14ac:dyDescent="0.25">
      <c r="B26" s="106" t="s">
        <v>194</v>
      </c>
      <c r="C26" s="99"/>
      <c r="D26" s="99"/>
      <c r="E26" s="100">
        <v>75</v>
      </c>
      <c r="F26" s="101">
        <v>0</v>
      </c>
    </row>
    <row r="27" spans="2:6" ht="13.8" thickBot="1" x14ac:dyDescent="0.3">
      <c r="B27" s="102" t="s">
        <v>105</v>
      </c>
      <c r="C27" s="103"/>
      <c r="D27" s="103"/>
      <c r="E27" s="104">
        <v>-22279</v>
      </c>
      <c r="F27" s="103">
        <v>-49376</v>
      </c>
    </row>
    <row r="28" spans="2:6" x14ac:dyDescent="0.25">
      <c r="B28" s="105"/>
      <c r="C28" s="95"/>
      <c r="D28" s="95"/>
      <c r="E28" s="96"/>
      <c r="F28" s="95"/>
    </row>
    <row r="29" spans="2:6" x14ac:dyDescent="0.25">
      <c r="B29" s="114" t="s">
        <v>195</v>
      </c>
      <c r="C29" s="95"/>
      <c r="D29" s="95"/>
      <c r="E29" s="96">
        <v>-2786</v>
      </c>
      <c r="F29" s="95">
        <v>-3963</v>
      </c>
    </row>
    <row r="30" spans="2:6" x14ac:dyDescent="0.25">
      <c r="B30" s="114" t="s">
        <v>106</v>
      </c>
      <c r="C30" s="95"/>
      <c r="D30" s="95"/>
      <c r="E30" s="96">
        <v>0</v>
      </c>
      <c r="F30" s="95">
        <v>-5000</v>
      </c>
    </row>
    <row r="31" spans="2:6" s="76" customFormat="1" x14ac:dyDescent="0.25">
      <c r="B31" s="118" t="s">
        <v>107</v>
      </c>
      <c r="C31" s="113"/>
      <c r="D31" s="113"/>
      <c r="E31" s="112">
        <v>0</v>
      </c>
      <c r="F31" s="113">
        <v>-326</v>
      </c>
    </row>
    <row r="32" spans="2:6" x14ac:dyDescent="0.25">
      <c r="B32" s="119" t="s">
        <v>108</v>
      </c>
      <c r="C32" s="99"/>
      <c r="D32" s="99"/>
      <c r="E32" s="100">
        <v>699</v>
      </c>
      <c r="F32" s="101">
        <v>2171</v>
      </c>
    </row>
    <row r="33" spans="2:6" ht="13.8" thickBot="1" x14ac:dyDescent="0.3">
      <c r="B33" s="102" t="s">
        <v>109</v>
      </c>
      <c r="C33" s="103"/>
      <c r="D33" s="103"/>
      <c r="E33" s="104">
        <v>-2087</v>
      </c>
      <c r="F33" s="103">
        <v>-7118</v>
      </c>
    </row>
    <row r="34" spans="2:6" x14ac:dyDescent="0.25">
      <c r="B34" s="105"/>
      <c r="C34" s="95"/>
      <c r="D34" s="95"/>
      <c r="E34" s="96"/>
      <c r="F34" s="95"/>
    </row>
    <row r="35" spans="2:6" x14ac:dyDescent="0.25">
      <c r="B35" s="107" t="s">
        <v>110</v>
      </c>
      <c r="C35" s="108"/>
      <c r="D35" s="108"/>
      <c r="E35" s="109">
        <v>7992</v>
      </c>
      <c r="F35" s="110">
        <v>-58082</v>
      </c>
    </row>
    <row r="36" spans="2:6" x14ac:dyDescent="0.25">
      <c r="B36" s="111" t="s">
        <v>111</v>
      </c>
      <c r="C36" s="108"/>
      <c r="D36" s="108"/>
      <c r="E36" s="112">
        <v>120850</v>
      </c>
      <c r="F36" s="113">
        <v>142527</v>
      </c>
    </row>
    <row r="37" spans="2:6" x14ac:dyDescent="0.25">
      <c r="B37" s="119" t="s">
        <v>151</v>
      </c>
      <c r="C37" s="99"/>
      <c r="D37" s="99"/>
      <c r="E37" s="100">
        <v>-305</v>
      </c>
      <c r="F37" s="101">
        <v>-18</v>
      </c>
    </row>
    <row r="38" spans="2:6" ht="13.8" thickBot="1" x14ac:dyDescent="0.3">
      <c r="B38" s="102" t="s">
        <v>112</v>
      </c>
      <c r="C38" s="103"/>
      <c r="D38" s="103"/>
      <c r="E38" s="104">
        <v>128537</v>
      </c>
      <c r="F38" s="103">
        <v>84427</v>
      </c>
    </row>
    <row r="39" spans="2:6" ht="4.5" customHeight="1" x14ac:dyDescent="0.25">
      <c r="B39" s="40"/>
      <c r="C39" s="39"/>
    </row>
    <row r="40" spans="2:6" ht="15" x14ac:dyDescent="0.25">
      <c r="B40" s="3" t="s">
        <v>113</v>
      </c>
      <c r="C40" s="1"/>
      <c r="D40" s="1"/>
      <c r="E40" s="1"/>
      <c r="F40" s="1"/>
    </row>
    <row r="42" spans="2:6" x14ac:dyDescent="0.25">
      <c r="E42" s="63"/>
      <c r="F42" s="63"/>
    </row>
  </sheetData>
  <pageMargins left="0.70866141732283505" right="0.70866141732283505" top="0.74803149606299202" bottom="0.74803149606299202" header="0.31496062992126" footer="0.31496062992126"/>
  <pageSetup paperSize="9" scale="95"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44"/>
  <sheetViews>
    <sheetView showGridLines="0" zoomScaleNormal="100" zoomScaleSheetLayoutView="100" workbookViewId="0"/>
  </sheetViews>
  <sheetFormatPr defaultRowHeight="13.2" x14ac:dyDescent="0.25"/>
  <cols>
    <col min="2" max="2" width="47.5546875" customWidth="1"/>
    <col min="3" max="8" width="11.5546875" customWidth="1"/>
    <col min="9" max="9" width="2.33203125" customWidth="1"/>
    <col min="10" max="10" width="11.5546875" customWidth="1"/>
  </cols>
  <sheetData>
    <row r="1" spans="1:12" x14ac:dyDescent="0.25">
      <c r="B1" s="1"/>
      <c r="C1" s="1"/>
      <c r="D1" s="1"/>
      <c r="E1" s="1"/>
      <c r="F1" s="1"/>
      <c r="G1" s="1"/>
      <c r="H1" s="1"/>
    </row>
    <row r="2" spans="1:12" ht="20.399999999999999" x14ac:dyDescent="0.35">
      <c r="B2" s="14" t="s">
        <v>41</v>
      </c>
      <c r="C2" s="1"/>
      <c r="D2" s="1"/>
      <c r="E2" s="1"/>
      <c r="F2" s="1"/>
      <c r="G2" s="1"/>
      <c r="H2" s="1"/>
    </row>
    <row r="3" spans="1:12" x14ac:dyDescent="0.25">
      <c r="B3" s="13" t="s">
        <v>187</v>
      </c>
      <c r="C3" s="1"/>
      <c r="D3" s="1"/>
      <c r="E3" s="1"/>
      <c r="F3" s="1"/>
      <c r="G3" s="1"/>
      <c r="H3" s="1"/>
    </row>
    <row r="4" spans="1:12" ht="13.8" thickBot="1" x14ac:dyDescent="0.3">
      <c r="B4" s="2"/>
      <c r="C4" s="1"/>
      <c r="D4" s="1"/>
      <c r="E4" s="1"/>
      <c r="F4" s="1"/>
      <c r="G4" s="1"/>
      <c r="H4" s="1"/>
    </row>
    <row r="5" spans="1:12" s="4" customFormat="1" ht="30.75" customHeight="1" thickBot="1" x14ac:dyDescent="0.3">
      <c r="A5"/>
      <c r="B5" s="58" t="s">
        <v>42</v>
      </c>
      <c r="C5" s="117"/>
      <c r="D5" s="28" t="s">
        <v>172</v>
      </c>
      <c r="E5" s="28" t="s">
        <v>173</v>
      </c>
      <c r="F5" s="28" t="s">
        <v>178</v>
      </c>
      <c r="G5" s="28" t="s">
        <v>179</v>
      </c>
      <c r="H5" s="5" t="s">
        <v>162</v>
      </c>
      <c r="J5" s="151" t="s">
        <v>174</v>
      </c>
    </row>
    <row r="6" spans="1:12" x14ac:dyDescent="0.25">
      <c r="B6" s="31" t="s">
        <v>4</v>
      </c>
      <c r="C6" s="32"/>
      <c r="D6" s="32">
        <v>213033.50728525611</v>
      </c>
      <c r="E6" s="32">
        <v>253014.325576267</v>
      </c>
      <c r="F6" s="32">
        <v>218649.17410132775</v>
      </c>
      <c r="G6" s="32">
        <v>218191.28053194183</v>
      </c>
      <c r="H6" s="33">
        <f>'2. Cons Stat of Income'!C6</f>
        <v>191779</v>
      </c>
      <c r="J6" s="64">
        <v>902888.28749479272</v>
      </c>
      <c r="L6" s="63"/>
    </row>
    <row r="7" spans="1:12" x14ac:dyDescent="0.25">
      <c r="B7" s="29" t="s">
        <v>30</v>
      </c>
      <c r="C7" s="15"/>
      <c r="D7" s="15">
        <v>79557.482171251933</v>
      </c>
      <c r="E7" s="15">
        <v>90397.328865365373</v>
      </c>
      <c r="F7" s="15">
        <v>74457.318946397994</v>
      </c>
      <c r="G7" s="15">
        <v>88698.225507419382</v>
      </c>
      <c r="H7" s="16">
        <f>'2. Cons Stat of Income'!C7</f>
        <v>58252</v>
      </c>
      <c r="J7" s="65">
        <v>333110.35549043468</v>
      </c>
      <c r="L7" s="63"/>
    </row>
    <row r="8" spans="1:12" ht="13.8" thickBot="1" x14ac:dyDescent="0.3">
      <c r="B8" s="8" t="s">
        <v>5</v>
      </c>
      <c r="C8" s="9"/>
      <c r="D8" s="9">
        <v>133476.02511400421</v>
      </c>
      <c r="E8" s="9">
        <v>162616.99671090161</v>
      </c>
      <c r="F8" s="9">
        <v>144191.85515492974</v>
      </c>
      <c r="G8" s="9">
        <v>129493.05502452244</v>
      </c>
      <c r="H8" s="10">
        <f>'2. Cons Stat of Income'!C8</f>
        <v>133527</v>
      </c>
      <c r="J8" s="66">
        <v>569777.93200435804</v>
      </c>
      <c r="L8" s="63"/>
    </row>
    <row r="9" spans="1:12" x14ac:dyDescent="0.25">
      <c r="B9" s="18"/>
      <c r="C9" s="116"/>
      <c r="D9" s="116"/>
      <c r="E9" s="116"/>
      <c r="F9" s="116"/>
      <c r="G9" s="116"/>
      <c r="H9" s="46"/>
      <c r="J9" s="67"/>
      <c r="L9" s="63"/>
    </row>
    <row r="10" spans="1:12" x14ac:dyDescent="0.25">
      <c r="A10" s="59"/>
      <c r="B10" s="17" t="s">
        <v>43</v>
      </c>
      <c r="C10" s="30"/>
      <c r="D10" s="30">
        <v>50226</v>
      </c>
      <c r="E10" s="30">
        <v>53539</v>
      </c>
      <c r="F10" s="30">
        <v>51636</v>
      </c>
      <c r="G10" s="30">
        <v>52456</v>
      </c>
      <c r="H10" s="20">
        <f>'2. Cons Stat of Income'!C10</f>
        <v>47950</v>
      </c>
      <c r="J10" s="68">
        <v>207857</v>
      </c>
      <c r="L10" s="63"/>
    </row>
    <row r="11" spans="1:12" x14ac:dyDescent="0.25">
      <c r="B11" s="17" t="s">
        <v>44</v>
      </c>
      <c r="C11" s="30"/>
      <c r="D11" s="30">
        <v>22429</v>
      </c>
      <c r="E11" s="30">
        <v>24373</v>
      </c>
      <c r="F11" s="30">
        <v>24429</v>
      </c>
      <c r="G11" s="30">
        <v>41062</v>
      </c>
      <c r="H11" s="20">
        <f>'2. Cons Stat of Income'!C11</f>
        <v>24071</v>
      </c>
      <c r="J11" s="68">
        <v>112293</v>
      </c>
      <c r="L11" s="63"/>
    </row>
    <row r="12" spans="1:12" x14ac:dyDescent="0.25">
      <c r="B12" s="17" t="s">
        <v>45</v>
      </c>
      <c r="C12" s="30"/>
      <c r="D12" s="30">
        <v>12775.97804911449</v>
      </c>
      <c r="E12" s="30">
        <v>19523.224209562926</v>
      </c>
      <c r="F12" s="30">
        <v>10419.439861216335</v>
      </c>
      <c r="G12" s="30">
        <v>9090.8122766242759</v>
      </c>
      <c r="H12" s="20">
        <f>'2. Cons Stat of Income'!C12</f>
        <v>8180</v>
      </c>
      <c r="J12" s="68">
        <v>51809.454396518027</v>
      </c>
      <c r="L12" s="63"/>
    </row>
    <row r="13" spans="1:12" s="76" customFormat="1" x14ac:dyDescent="0.25">
      <c r="B13" s="115" t="s">
        <v>46</v>
      </c>
      <c r="C13" s="36"/>
      <c r="D13" s="36">
        <v>49571.39133370886</v>
      </c>
      <c r="E13" s="36">
        <v>50955.942563655226</v>
      </c>
      <c r="F13" s="36">
        <v>58092.438310859608</v>
      </c>
      <c r="G13" s="36">
        <v>56470.843988163157</v>
      </c>
      <c r="H13" s="22">
        <f>'2. Cons Stat of Income'!C13</f>
        <v>46440</v>
      </c>
      <c r="J13" s="75">
        <v>215090.61619638687</v>
      </c>
      <c r="L13" s="63"/>
    </row>
    <row r="14" spans="1:12" x14ac:dyDescent="0.25">
      <c r="B14" s="29" t="s">
        <v>134</v>
      </c>
      <c r="C14" s="34"/>
      <c r="D14" s="34"/>
      <c r="E14" s="34">
        <v>168687</v>
      </c>
      <c r="F14" s="34"/>
      <c r="G14" s="34"/>
      <c r="H14" s="16"/>
      <c r="I14" s="62"/>
      <c r="J14" s="65">
        <v>168687</v>
      </c>
      <c r="L14" s="63"/>
    </row>
    <row r="15" spans="1:12" x14ac:dyDescent="0.25">
      <c r="B15" s="7" t="s">
        <v>47</v>
      </c>
      <c r="C15" s="11"/>
      <c r="D15" s="11">
        <v>135002.36938282335</v>
      </c>
      <c r="E15" s="11">
        <v>317078.1667732182</v>
      </c>
      <c r="F15" s="11">
        <v>144576.8781720759</v>
      </c>
      <c r="G15" s="11">
        <v>159079.65626478742</v>
      </c>
      <c r="H15" s="12">
        <f>'2. Cons Stat of Income'!C14</f>
        <v>126641</v>
      </c>
      <c r="J15" s="69">
        <v>755737.07059290481</v>
      </c>
      <c r="L15" s="63"/>
    </row>
    <row r="16" spans="1:12" ht="12.75" customHeight="1" x14ac:dyDescent="0.25">
      <c r="B16" s="6"/>
      <c r="C16" s="15"/>
      <c r="D16" s="15"/>
      <c r="E16" s="15"/>
      <c r="F16" s="15"/>
      <c r="G16" s="15"/>
      <c r="H16" s="16"/>
      <c r="J16" s="65"/>
      <c r="L16" s="63"/>
    </row>
    <row r="17" spans="1:12" ht="13.8" thickBot="1" x14ac:dyDescent="0.3">
      <c r="B17" s="8" t="s">
        <v>9</v>
      </c>
      <c r="C17" s="9"/>
      <c r="D17" s="9">
        <v>-1526.3442688191446</v>
      </c>
      <c r="E17" s="9">
        <v>-154461.17006231655</v>
      </c>
      <c r="F17" s="9">
        <v>-385.02301714616397</v>
      </c>
      <c r="G17" s="9">
        <v>-29586.601240264979</v>
      </c>
      <c r="H17" s="10">
        <f>'2. Cons Stat of Income'!C16</f>
        <v>6886</v>
      </c>
      <c r="J17" s="66">
        <v>-185959.13858854683</v>
      </c>
      <c r="L17" s="63"/>
    </row>
    <row r="18" spans="1:12" ht="4.5" customHeight="1" x14ac:dyDescent="0.25">
      <c r="B18" s="7"/>
      <c r="C18" s="11"/>
      <c r="D18" s="11"/>
      <c r="E18" s="11"/>
      <c r="F18" s="11"/>
      <c r="G18" s="11"/>
      <c r="H18" s="12"/>
      <c r="I18" s="84"/>
      <c r="J18" s="69"/>
      <c r="L18" s="63"/>
    </row>
    <row r="19" spans="1:12" x14ac:dyDescent="0.25">
      <c r="B19" s="85" t="s">
        <v>7</v>
      </c>
      <c r="C19" s="86"/>
      <c r="D19" s="86">
        <v>34009.292856200402</v>
      </c>
      <c r="E19" s="86">
        <v>50391.934992808077</v>
      </c>
      <c r="F19" s="86">
        <v>35488.27219453748</v>
      </c>
      <c r="G19" s="86">
        <v>38372.839058206402</v>
      </c>
      <c r="H19" s="87">
        <f>'1. Key figures table'!C12*1000</f>
        <v>44200</v>
      </c>
      <c r="I19" s="88"/>
      <c r="J19" s="89">
        <v>158262.33910175238</v>
      </c>
      <c r="L19" s="63"/>
    </row>
    <row r="20" spans="1:12" ht="4.5" customHeight="1" x14ac:dyDescent="0.25">
      <c r="B20" s="18"/>
      <c r="C20" s="19"/>
      <c r="D20" s="19"/>
      <c r="E20" s="19"/>
      <c r="F20" s="19"/>
      <c r="G20" s="19"/>
      <c r="H20" s="20"/>
      <c r="I20" s="84"/>
      <c r="J20" s="68"/>
      <c r="L20" s="63"/>
    </row>
    <row r="21" spans="1:12" x14ac:dyDescent="0.25">
      <c r="B21" s="17" t="s">
        <v>49</v>
      </c>
      <c r="C21" s="19"/>
      <c r="D21" s="19">
        <v>-428.95310549264445</v>
      </c>
      <c r="E21" s="19">
        <v>-554.23728162152804</v>
      </c>
      <c r="F21" s="19">
        <v>-483.21547744074775</v>
      </c>
      <c r="G21" s="19">
        <v>-426.81436073989187</v>
      </c>
      <c r="H21" s="20">
        <f>'2. Cons Stat of Income'!C18</f>
        <v>-417</v>
      </c>
      <c r="J21" s="68">
        <v>-1893.2202252948123</v>
      </c>
      <c r="L21" s="63"/>
    </row>
    <row r="22" spans="1:12" x14ac:dyDescent="0.25">
      <c r="B22" s="17" t="s">
        <v>50</v>
      </c>
      <c r="C22" s="19"/>
      <c r="D22" s="19">
        <v>398</v>
      </c>
      <c r="E22" s="19">
        <v>1458.0000000000002</v>
      </c>
      <c r="F22" s="19">
        <v>-114.99999999999999</v>
      </c>
      <c r="G22" s="19">
        <v>925.99999999999966</v>
      </c>
      <c r="H22" s="20">
        <f>'2. Cons Stat of Income'!C19</f>
        <v>1721</v>
      </c>
      <c r="J22" s="68">
        <v>2667</v>
      </c>
      <c r="L22" s="63"/>
    </row>
    <row r="23" spans="1:12" x14ac:dyDescent="0.25">
      <c r="B23" s="29" t="s">
        <v>51</v>
      </c>
      <c r="C23" s="15"/>
      <c r="D23" s="15">
        <v>125</v>
      </c>
      <c r="E23" s="15">
        <v>227.99999999999997</v>
      </c>
      <c r="F23" s="15">
        <v>203.00000000000006</v>
      </c>
      <c r="G23" s="15">
        <v>202.99999999999997</v>
      </c>
      <c r="H23" s="16">
        <f>'2. Cons Stat of Income'!C20</f>
        <v>163</v>
      </c>
      <c r="J23" s="65">
        <v>759</v>
      </c>
      <c r="L23" s="63"/>
    </row>
    <row r="24" spans="1:12" ht="13.8" thickBot="1" x14ac:dyDescent="0.3">
      <c r="B24" s="8" t="s">
        <v>52</v>
      </c>
      <c r="C24" s="9"/>
      <c r="D24" s="9">
        <v>-1432.2973743117893</v>
      </c>
      <c r="E24" s="9">
        <v>-153329.40734393807</v>
      </c>
      <c r="F24" s="9">
        <v>-780.23849458691166</v>
      </c>
      <c r="G24" s="9">
        <v>-28884.415601004872</v>
      </c>
      <c r="H24" s="10">
        <f>'2. Cons Stat of Income'!C21</f>
        <v>8353</v>
      </c>
      <c r="J24" s="66">
        <v>-184426.35881384162</v>
      </c>
      <c r="L24" s="63"/>
    </row>
    <row r="25" spans="1:12" x14ac:dyDescent="0.25">
      <c r="B25" s="18"/>
      <c r="C25" s="19"/>
      <c r="D25" s="19"/>
      <c r="E25" s="19"/>
      <c r="F25" s="19"/>
      <c r="G25" s="19"/>
      <c r="H25" s="20"/>
      <c r="J25" s="68"/>
      <c r="L25" s="63"/>
    </row>
    <row r="26" spans="1:12" x14ac:dyDescent="0.25">
      <c r="B26" s="29" t="s">
        <v>189</v>
      </c>
      <c r="C26" s="15"/>
      <c r="D26" s="15">
        <v>-757.72160390829038</v>
      </c>
      <c r="E26" s="15">
        <v>-3027.8263108942497</v>
      </c>
      <c r="F26" s="15">
        <v>-417.95514624500618</v>
      </c>
      <c r="G26" s="15">
        <v>-5776.0344117688792</v>
      </c>
      <c r="H26" s="16">
        <f>'2. Cons Stat of Income'!C23</f>
        <v>-1966</v>
      </c>
      <c r="J26" s="65">
        <v>-9979.5374728164243</v>
      </c>
      <c r="L26" s="63"/>
    </row>
    <row r="27" spans="1:12" ht="13.8" thickBot="1" x14ac:dyDescent="0.3">
      <c r="B27" s="8" t="s">
        <v>11</v>
      </c>
      <c r="C27" s="9"/>
      <c r="D27" s="9">
        <v>-2190.01897822008</v>
      </c>
      <c r="E27" s="9">
        <v>-156357.23365483232</v>
      </c>
      <c r="F27" s="9">
        <v>-1198.1936408319179</v>
      </c>
      <c r="G27" s="9">
        <v>-34660.450012773748</v>
      </c>
      <c r="H27" s="10">
        <f>'2. Cons Stat of Income'!C24</f>
        <v>6387</v>
      </c>
      <c r="J27" s="66">
        <v>-194405.89628665807</v>
      </c>
      <c r="L27" s="63"/>
    </row>
    <row r="28" spans="1:12" ht="13.8" thickBot="1" x14ac:dyDescent="0.3">
      <c r="B28" s="18"/>
      <c r="C28" s="19"/>
      <c r="D28" s="19"/>
      <c r="E28" s="19"/>
      <c r="F28" s="19"/>
      <c r="G28" s="19"/>
      <c r="H28" s="20"/>
      <c r="J28" s="68"/>
      <c r="L28" s="63"/>
    </row>
    <row r="29" spans="1:12" x14ac:dyDescent="0.25">
      <c r="B29" s="55" t="s">
        <v>114</v>
      </c>
      <c r="C29" s="57"/>
      <c r="D29" s="57"/>
      <c r="E29" s="57"/>
      <c r="F29" s="57"/>
      <c r="G29" s="57"/>
      <c r="H29" s="56"/>
      <c r="J29" s="70"/>
      <c r="L29" s="63"/>
    </row>
    <row r="30" spans="1:12" s="62" customFormat="1" x14ac:dyDescent="0.25">
      <c r="A30"/>
      <c r="B30" s="17" t="s">
        <v>6</v>
      </c>
      <c r="C30" s="60"/>
      <c r="D30" s="60">
        <v>0.62654944198650009</v>
      </c>
      <c r="E30" s="60">
        <v>0.64271853516801525</v>
      </c>
      <c r="F30" s="60">
        <v>0.65946672676708795</v>
      </c>
      <c r="G30" s="60">
        <v>0.59348409665511581</v>
      </c>
      <c r="H30" s="61">
        <f>'1. Key figures table'!C11</f>
        <v>0.7</v>
      </c>
      <c r="J30" s="67">
        <v>0.63106138366829145</v>
      </c>
      <c r="L30" s="63"/>
    </row>
    <row r="31" spans="1:12" s="62" customFormat="1" x14ac:dyDescent="0.25">
      <c r="B31" s="17" t="s">
        <v>8</v>
      </c>
      <c r="C31" s="77"/>
      <c r="D31" s="60">
        <v>0.15964292795809479</v>
      </c>
      <c r="E31" s="60">
        <v>0.19916633130568828</v>
      </c>
      <c r="F31" s="60">
        <v>0.16230691170180814</v>
      </c>
      <c r="G31" s="60">
        <v>0.17586788511738377</v>
      </c>
      <c r="H31" s="61">
        <f>'1. Key figures table'!C13</f>
        <v>0.23</v>
      </c>
      <c r="I31" s="90"/>
      <c r="J31" s="67">
        <v>0.17528451890861985</v>
      </c>
      <c r="L31" s="63"/>
    </row>
    <row r="32" spans="1:12" s="62" customFormat="1" x14ac:dyDescent="0.25">
      <c r="A32"/>
      <c r="B32" s="17" t="s">
        <v>10</v>
      </c>
      <c r="C32" s="60"/>
      <c r="D32" s="60">
        <v>-7.1648084297618927E-3</v>
      </c>
      <c r="E32" s="60">
        <v>-0.61048389141806425</v>
      </c>
      <c r="F32" s="60">
        <v>-1.7609168602106598E-3</v>
      </c>
      <c r="G32" s="60">
        <v>-0.13559937486105769</v>
      </c>
      <c r="H32" s="61">
        <f>'1. Key figures table'!C15</f>
        <v>0.04</v>
      </c>
      <c r="J32" s="67">
        <v>-0.20596029560259338</v>
      </c>
      <c r="L32" s="63"/>
    </row>
    <row r="33" spans="1:12" s="59" customFormat="1" ht="13.8" thickBot="1" x14ac:dyDescent="0.3">
      <c r="A33"/>
      <c r="B33" s="47"/>
      <c r="C33" s="48"/>
      <c r="D33" s="48"/>
      <c r="E33" s="48"/>
      <c r="F33" s="48"/>
      <c r="G33" s="48"/>
      <c r="H33" s="49"/>
      <c r="J33" s="71"/>
      <c r="L33" s="63"/>
    </row>
    <row r="34" spans="1:12" x14ac:dyDescent="0.25">
      <c r="B34" s="55" t="s">
        <v>115</v>
      </c>
      <c r="C34" s="57"/>
      <c r="D34" s="57"/>
      <c r="E34" s="57"/>
      <c r="F34" s="57"/>
      <c r="G34" s="57"/>
      <c r="H34" s="56"/>
      <c r="J34" s="70"/>
      <c r="L34" s="63"/>
    </row>
    <row r="35" spans="1:12" x14ac:dyDescent="0.25">
      <c r="B35" s="41" t="s">
        <v>116</v>
      </c>
      <c r="C35" s="23"/>
      <c r="D35" s="23">
        <v>-9.6279249432372222E-3</v>
      </c>
      <c r="E35" s="23">
        <v>-0.66634772074905957</v>
      </c>
      <c r="F35" s="23">
        <v>-4.8344520009690091E-3</v>
      </c>
      <c r="G35" s="23">
        <v>-0.14636618571975649</v>
      </c>
      <c r="H35" s="24">
        <f>'1. Key figures table'!C19</f>
        <v>0.03</v>
      </c>
      <c r="J35" s="72">
        <v>-0.82719221110945651</v>
      </c>
      <c r="L35" s="63"/>
    </row>
    <row r="36" spans="1:12" ht="16.2" thickBot="1" x14ac:dyDescent="0.3">
      <c r="B36" s="42" t="s">
        <v>182</v>
      </c>
      <c r="C36" s="25"/>
      <c r="D36" s="25">
        <v>-0.03</v>
      </c>
      <c r="E36" s="25">
        <v>0.03</v>
      </c>
      <c r="F36" s="25">
        <v>0.16</v>
      </c>
      <c r="G36" s="25">
        <v>0.02</v>
      </c>
      <c r="H36" s="26">
        <f>'1. Key figures table'!C20</f>
        <v>0.1</v>
      </c>
      <c r="J36" s="73">
        <v>0.18</v>
      </c>
      <c r="L36" s="63"/>
    </row>
    <row r="37" spans="1:12" x14ac:dyDescent="0.25">
      <c r="B37" s="1"/>
      <c r="C37" s="1"/>
      <c r="D37" s="1"/>
      <c r="E37" s="1"/>
      <c r="F37" s="1"/>
      <c r="G37" s="1"/>
      <c r="H37" s="1"/>
      <c r="L37" s="63"/>
    </row>
    <row r="38" spans="1:12" ht="15" customHeight="1" x14ac:dyDescent="0.25">
      <c r="B38" s="318" t="s">
        <v>200</v>
      </c>
      <c r="C38" s="318"/>
      <c r="D38" s="318"/>
      <c r="E38" s="318"/>
      <c r="F38" s="318"/>
      <c r="G38" s="318"/>
      <c r="H38" s="318"/>
      <c r="I38" s="318"/>
      <c r="J38" s="318"/>
    </row>
    <row r="39" spans="1:12" x14ac:dyDescent="0.25">
      <c r="B39" s="318"/>
      <c r="C39" s="318"/>
      <c r="D39" s="318"/>
      <c r="E39" s="318"/>
      <c r="F39" s="318"/>
      <c r="G39" s="318"/>
      <c r="H39" s="318"/>
      <c r="I39" s="318"/>
      <c r="J39" s="318"/>
    </row>
    <row r="40" spans="1:12" x14ac:dyDescent="0.25">
      <c r="C40" s="74"/>
      <c r="D40" s="74"/>
      <c r="E40" s="74"/>
      <c r="F40" s="74"/>
      <c r="G40" s="74"/>
      <c r="H40" s="74"/>
      <c r="I40" s="74"/>
      <c r="J40" s="74"/>
    </row>
    <row r="42" spans="1:12" x14ac:dyDescent="0.25">
      <c r="D42" s="74"/>
      <c r="E42" s="74"/>
      <c r="F42" s="74"/>
      <c r="G42" s="74"/>
      <c r="H42" s="74"/>
      <c r="I42" s="74"/>
      <c r="J42" s="74"/>
    </row>
    <row r="43" spans="1:12" x14ac:dyDescent="0.25">
      <c r="D43" s="74"/>
      <c r="E43" s="74"/>
      <c r="F43" s="74"/>
      <c r="G43" s="74"/>
      <c r="H43" s="74"/>
      <c r="I43" s="74"/>
      <c r="J43" s="74"/>
    </row>
    <row r="44" spans="1:12" x14ac:dyDescent="0.25">
      <c r="D44" s="74"/>
      <c r="E44" s="74"/>
      <c r="F44" s="74"/>
      <c r="G44" s="74"/>
      <c r="H44" s="74"/>
      <c r="I44" s="74"/>
      <c r="J44" s="74"/>
    </row>
  </sheetData>
  <mergeCells count="1">
    <mergeCell ref="B38:J39"/>
  </mergeCells>
  <pageMargins left="0.70866141732283505" right="0.70866141732283505" top="0.74803149606299202" bottom="0.74803149606299202" header="0.31496062992126" footer="0.31496062992126"/>
  <pageSetup paperSize="9" scale="96"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N40"/>
  <sheetViews>
    <sheetView showGridLines="0" zoomScaleNormal="100" zoomScaleSheetLayoutView="100" workbookViewId="0"/>
  </sheetViews>
  <sheetFormatPr defaultRowHeight="13.2" x14ac:dyDescent="0.25"/>
  <cols>
    <col min="2" max="2" width="47.5546875" customWidth="1"/>
    <col min="3" max="8" width="11.5546875" customWidth="1"/>
  </cols>
  <sheetData>
    <row r="1" spans="2:14" x14ac:dyDescent="0.25">
      <c r="B1" s="1"/>
      <c r="C1" s="1"/>
      <c r="D1" s="1"/>
      <c r="E1" s="1"/>
      <c r="F1" s="1"/>
      <c r="G1" s="1"/>
      <c r="H1" s="1"/>
    </row>
    <row r="2" spans="2:14" ht="20.399999999999999" x14ac:dyDescent="0.35">
      <c r="B2" s="14" t="s">
        <v>60</v>
      </c>
      <c r="C2" s="1"/>
      <c r="D2" s="1"/>
      <c r="E2" s="1"/>
      <c r="F2" s="1"/>
      <c r="G2" s="1"/>
      <c r="H2" s="1"/>
    </row>
    <row r="3" spans="2:14" x14ac:dyDescent="0.25">
      <c r="B3" s="13" t="s">
        <v>187</v>
      </c>
      <c r="C3" s="1"/>
      <c r="D3" s="1"/>
      <c r="E3" s="1"/>
      <c r="F3" s="1"/>
      <c r="G3" s="1"/>
      <c r="H3" s="1"/>
    </row>
    <row r="4" spans="2:14" ht="13.8" thickBot="1" x14ac:dyDescent="0.3">
      <c r="B4" s="2"/>
      <c r="C4" s="1"/>
      <c r="D4" s="1"/>
      <c r="E4" s="1"/>
      <c r="F4" s="1"/>
      <c r="G4" s="1"/>
      <c r="H4" s="1"/>
    </row>
    <row r="5" spans="2:14" s="4" customFormat="1" ht="28.5" customHeight="1" thickBot="1" x14ac:dyDescent="0.3">
      <c r="B5" s="58" t="s">
        <v>42</v>
      </c>
      <c r="C5" s="50"/>
      <c r="D5" s="154" t="s">
        <v>184</v>
      </c>
      <c r="E5" s="154" t="s">
        <v>185</v>
      </c>
      <c r="F5" s="154" t="s">
        <v>186</v>
      </c>
      <c r="G5" s="154" t="s">
        <v>183</v>
      </c>
      <c r="H5" s="51">
        <v>43190</v>
      </c>
    </row>
    <row r="6" spans="2:14" x14ac:dyDescent="0.25">
      <c r="B6" s="31" t="s">
        <v>117</v>
      </c>
      <c r="C6" s="32"/>
      <c r="D6" s="32"/>
      <c r="E6" s="32"/>
      <c r="F6" s="32"/>
      <c r="G6" s="32"/>
      <c r="H6" s="33"/>
    </row>
    <row r="7" spans="2:14" x14ac:dyDescent="0.25">
      <c r="B7" s="7" t="s">
        <v>118</v>
      </c>
      <c r="C7" s="11"/>
      <c r="D7" s="11"/>
      <c r="E7" s="11"/>
      <c r="F7" s="11"/>
      <c r="G7" s="11"/>
      <c r="H7" s="12"/>
    </row>
    <row r="8" spans="2:14" x14ac:dyDescent="0.25">
      <c r="B8" s="17" t="s">
        <v>61</v>
      </c>
      <c r="C8" s="19"/>
      <c r="D8" s="163">
        <v>423577</v>
      </c>
      <c r="E8" s="163">
        <v>254899</v>
      </c>
      <c r="F8" s="163">
        <v>254525</v>
      </c>
      <c r="G8" s="163">
        <v>256319.00000000003</v>
      </c>
      <c r="H8" s="20">
        <f>'3. Cons Balance Sheet'!E6</f>
        <v>256115</v>
      </c>
    </row>
    <row r="9" spans="2:14" x14ac:dyDescent="0.25">
      <c r="B9" s="17" t="s">
        <v>62</v>
      </c>
      <c r="C9" s="19"/>
      <c r="D9" s="163">
        <v>771148.01607018372</v>
      </c>
      <c r="E9" s="163">
        <v>770558.44101064268</v>
      </c>
      <c r="F9" s="163">
        <v>765921.81987266336</v>
      </c>
      <c r="G9" s="163">
        <v>718397</v>
      </c>
      <c r="H9" s="20">
        <f>'3. Cons Balance Sheet'!E7</f>
        <v>705387</v>
      </c>
    </row>
    <row r="10" spans="2:14" x14ac:dyDescent="0.25">
      <c r="B10" s="29" t="s">
        <v>119</v>
      </c>
      <c r="C10" s="15"/>
      <c r="D10" s="160">
        <v>102095.635439925</v>
      </c>
      <c r="E10" s="160">
        <v>99689.725261379004</v>
      </c>
      <c r="F10" s="160">
        <v>93942.493600959002</v>
      </c>
      <c r="G10" s="160">
        <v>99093</v>
      </c>
      <c r="H10" s="16">
        <f>SUM('3. Cons Balance Sheet'!E8:E12)</f>
        <v>100142</v>
      </c>
    </row>
    <row r="11" spans="2:14" ht="13.8" thickBot="1" x14ac:dyDescent="0.3">
      <c r="B11" s="8" t="s">
        <v>64</v>
      </c>
      <c r="C11" s="9"/>
      <c r="D11" s="157">
        <v>1296820.6515101087</v>
      </c>
      <c r="E11" s="157">
        <v>1125147.1662720216</v>
      </c>
      <c r="F11" s="157">
        <v>1114389.3134736223</v>
      </c>
      <c r="G11" s="157">
        <v>1073809</v>
      </c>
      <c r="H11" s="10">
        <f>'3. Cons Balance Sheet'!E13</f>
        <v>1061644</v>
      </c>
    </row>
    <row r="12" spans="2:14" x14ac:dyDescent="0.25">
      <c r="B12" s="18"/>
      <c r="C12" s="19"/>
      <c r="D12" s="163"/>
      <c r="E12" s="163"/>
      <c r="F12" s="163"/>
      <c r="G12" s="163"/>
      <c r="H12" s="20"/>
    </row>
    <row r="13" spans="2:14" ht="13.2" customHeight="1" x14ac:dyDescent="0.25">
      <c r="B13" s="18" t="s">
        <v>120</v>
      </c>
      <c r="C13" s="19"/>
      <c r="D13" s="163"/>
      <c r="E13" s="163"/>
      <c r="F13" s="163"/>
      <c r="G13" s="163"/>
      <c r="H13" s="20"/>
    </row>
    <row r="14" spans="2:14" x14ac:dyDescent="0.25">
      <c r="B14" s="17" t="s">
        <v>65</v>
      </c>
      <c r="C14" s="19"/>
      <c r="D14" s="163">
        <v>62556</v>
      </c>
      <c r="E14" s="163">
        <v>54301</v>
      </c>
      <c r="F14" s="163">
        <v>53141</v>
      </c>
      <c r="G14" s="163">
        <v>31609</v>
      </c>
      <c r="H14" s="20">
        <f>'3. Cons Balance Sheet'!E15</f>
        <v>33576</v>
      </c>
    </row>
    <row r="15" spans="2:14" x14ac:dyDescent="0.25">
      <c r="B15" s="17" t="s">
        <v>121</v>
      </c>
      <c r="C15" s="19"/>
      <c r="D15" s="163">
        <v>188637.1413072829</v>
      </c>
      <c r="E15" s="163">
        <v>216354.64099225902</v>
      </c>
      <c r="F15" s="163">
        <v>227154.51569439325</v>
      </c>
      <c r="G15" s="163">
        <v>167698</v>
      </c>
      <c r="H15" s="20">
        <f>SUM('3. Cons Balance Sheet'!E16:E18)</f>
        <v>161861</v>
      </c>
    </row>
    <row r="16" spans="2:14" x14ac:dyDescent="0.25">
      <c r="B16" s="29" t="s">
        <v>69</v>
      </c>
      <c r="C16" s="15"/>
      <c r="D16" s="160">
        <v>84427</v>
      </c>
      <c r="E16" s="160">
        <v>85041</v>
      </c>
      <c r="F16" s="160">
        <v>105220</v>
      </c>
      <c r="G16" s="160">
        <v>120850</v>
      </c>
      <c r="H16" s="16">
        <f>'3. Cons Balance Sheet'!E19</f>
        <v>128537</v>
      </c>
      <c r="J16" s="150"/>
      <c r="K16" s="150"/>
      <c r="L16" s="150"/>
      <c r="M16" s="150"/>
      <c r="N16" s="150"/>
    </row>
    <row r="17" spans="2:14" ht="13.8" thickBot="1" x14ac:dyDescent="0.3">
      <c r="B17" s="8" t="s">
        <v>70</v>
      </c>
      <c r="C17" s="9"/>
      <c r="D17" s="157">
        <v>335620.1413072829</v>
      </c>
      <c r="E17" s="157">
        <v>355696.64099225902</v>
      </c>
      <c r="F17" s="157">
        <v>385515.51569439325</v>
      </c>
      <c r="G17" s="157">
        <v>320157</v>
      </c>
      <c r="H17" s="10">
        <f>'3. Cons Balance Sheet'!E20</f>
        <v>323974</v>
      </c>
      <c r="J17" s="1"/>
      <c r="K17" s="1"/>
      <c r="L17" s="1"/>
      <c r="M17" s="1"/>
      <c r="N17" s="1"/>
    </row>
    <row r="18" spans="2:14" x14ac:dyDescent="0.25">
      <c r="B18" s="18"/>
      <c r="C18" s="19"/>
      <c r="D18" s="163"/>
      <c r="E18" s="163"/>
      <c r="F18" s="163"/>
      <c r="G18" s="163"/>
      <c r="H18" s="20"/>
    </row>
    <row r="19" spans="2:14" x14ac:dyDescent="0.25">
      <c r="B19" s="43" t="s">
        <v>71</v>
      </c>
      <c r="C19" s="52"/>
      <c r="D19" s="169">
        <v>1632440.7928173917</v>
      </c>
      <c r="E19" s="169">
        <v>1480843.8072642805</v>
      </c>
      <c r="F19" s="169">
        <v>1499904.8291680156</v>
      </c>
      <c r="G19" s="169">
        <v>1393966</v>
      </c>
      <c r="H19" s="37">
        <f>'3. Cons Balance Sheet'!E22</f>
        <v>1385618</v>
      </c>
    </row>
    <row r="20" spans="2:14" x14ac:dyDescent="0.25">
      <c r="B20" s="53"/>
      <c r="C20" s="11"/>
      <c r="D20" s="159"/>
      <c r="E20" s="159"/>
      <c r="F20" s="159"/>
      <c r="G20" s="159"/>
      <c r="H20" s="12"/>
    </row>
    <row r="21" spans="2:14" x14ac:dyDescent="0.25">
      <c r="B21" s="54" t="s">
        <v>122</v>
      </c>
      <c r="C21" s="15"/>
      <c r="D21" s="160"/>
      <c r="E21" s="160"/>
      <c r="F21" s="160"/>
      <c r="G21" s="160"/>
      <c r="H21" s="16"/>
    </row>
    <row r="22" spans="2:14" ht="13.8" thickBot="1" x14ac:dyDescent="0.3">
      <c r="B22" s="8" t="s">
        <v>78</v>
      </c>
      <c r="C22" s="9"/>
      <c r="D22" s="157">
        <v>958215.39433071704</v>
      </c>
      <c r="E22" s="157">
        <v>806280.42635051731</v>
      </c>
      <c r="F22" s="157">
        <v>799668.61866648658</v>
      </c>
      <c r="G22" s="157">
        <v>721901.72025991068</v>
      </c>
      <c r="H22" s="10">
        <f>'3. Cons Balance Sheet'!E31</f>
        <v>727961</v>
      </c>
    </row>
    <row r="23" spans="2:14" x14ac:dyDescent="0.25">
      <c r="B23" s="18"/>
      <c r="C23" s="19"/>
      <c r="D23" s="163"/>
      <c r="E23" s="163"/>
      <c r="F23" s="163"/>
      <c r="G23" s="163"/>
      <c r="H23" s="20"/>
    </row>
    <row r="24" spans="2:14" x14ac:dyDescent="0.25">
      <c r="B24" s="17" t="s">
        <v>80</v>
      </c>
      <c r="C24" s="19"/>
      <c r="D24" s="163">
        <v>83272.935968915466</v>
      </c>
      <c r="E24" s="163">
        <v>84807.711767037676</v>
      </c>
      <c r="F24" s="163">
        <v>83754.509471807673</v>
      </c>
      <c r="G24" s="163">
        <v>85804</v>
      </c>
      <c r="H24" s="20">
        <f>'3. Cons Balance Sheet'!E34</f>
        <v>83816</v>
      </c>
    </row>
    <row r="25" spans="2:14" x14ac:dyDescent="0.25">
      <c r="B25" s="17" t="s">
        <v>79</v>
      </c>
      <c r="C25" s="19"/>
      <c r="D25" s="163">
        <v>4669</v>
      </c>
      <c r="E25" s="163">
        <v>2752</v>
      </c>
      <c r="F25" s="163">
        <v>2835</v>
      </c>
      <c r="G25" s="163">
        <v>0</v>
      </c>
      <c r="H25" s="20">
        <v>0</v>
      </c>
    </row>
    <row r="26" spans="2:14" s="155" customFormat="1" x14ac:dyDescent="0.25">
      <c r="B26" s="162" t="s">
        <v>175</v>
      </c>
      <c r="C26" s="163"/>
      <c r="D26" s="163">
        <v>52008.501456421502</v>
      </c>
      <c r="E26" s="163">
        <v>51098.534660759302</v>
      </c>
      <c r="F26" s="163">
        <v>46765.460343199396</v>
      </c>
      <c r="G26" s="163">
        <v>43543</v>
      </c>
      <c r="H26" s="164">
        <f>'3. Cons Balance Sheet'!E33+'3. Cons Balance Sheet'!E42</f>
        <v>40758</v>
      </c>
    </row>
    <row r="27" spans="2:14" x14ac:dyDescent="0.25">
      <c r="B27" s="17" t="s">
        <v>81</v>
      </c>
      <c r="C27" s="19"/>
      <c r="D27" s="163">
        <v>84691</v>
      </c>
      <c r="E27" s="163">
        <v>81137</v>
      </c>
      <c r="F27" s="163">
        <v>90027</v>
      </c>
      <c r="G27" s="163">
        <v>80900</v>
      </c>
      <c r="H27" s="20">
        <f>'3. Cons Balance Sheet'!E35+'3. Cons Balance Sheet'!E43</f>
        <v>78261</v>
      </c>
    </row>
    <row r="28" spans="2:14" x14ac:dyDescent="0.25">
      <c r="B28" s="17" t="s">
        <v>84</v>
      </c>
      <c r="C28" s="19"/>
      <c r="D28" s="163">
        <v>73845</v>
      </c>
      <c r="E28" s="163">
        <v>75288</v>
      </c>
      <c r="F28" s="163">
        <v>64510.000000000007</v>
      </c>
      <c r="G28" s="163">
        <v>51441</v>
      </c>
      <c r="H28" s="20">
        <f>'3. Cons Balance Sheet'!E39</f>
        <v>54999</v>
      </c>
    </row>
    <row r="29" spans="2:14" x14ac:dyDescent="0.25">
      <c r="B29" s="17" t="s">
        <v>82</v>
      </c>
      <c r="C29" s="19"/>
      <c r="D29" s="163">
        <v>231598.22579690037</v>
      </c>
      <c r="E29" s="163">
        <v>239578.71402918306</v>
      </c>
      <c r="F29" s="163">
        <v>258226.63761914629</v>
      </c>
      <c r="G29" s="163">
        <v>261304</v>
      </c>
      <c r="H29" s="20">
        <f>'3. Cons Balance Sheet'!E36+'3. Cons Balance Sheet'!E44</f>
        <v>275197</v>
      </c>
    </row>
    <row r="30" spans="2:14" x14ac:dyDescent="0.25">
      <c r="B30" s="29" t="s">
        <v>86</v>
      </c>
      <c r="C30" s="15"/>
      <c r="D30" s="160">
        <v>144140.7382644371</v>
      </c>
      <c r="E30" s="160">
        <v>139901.14945678366</v>
      </c>
      <c r="F30" s="160">
        <v>154117.31606737574</v>
      </c>
      <c r="G30" s="160">
        <v>149072</v>
      </c>
      <c r="H30" s="16">
        <f>SUM('3. Cons Balance Sheet'!E41,'3. Cons Balance Sheet'!E45+'3. Cons Balance Sheet'!E40)</f>
        <v>124626</v>
      </c>
    </row>
    <row r="31" spans="2:14" ht="13.8" thickBot="1" x14ac:dyDescent="0.3">
      <c r="B31" s="8" t="s">
        <v>123</v>
      </c>
      <c r="C31" s="9"/>
      <c r="D31" s="157">
        <v>674225.40148667444</v>
      </c>
      <c r="E31" s="157">
        <v>674563.10991376371</v>
      </c>
      <c r="F31" s="157">
        <v>700235.92350152903</v>
      </c>
      <c r="G31" s="157">
        <v>672064.15057990712</v>
      </c>
      <c r="H31" s="10">
        <f>SUM(H24:H30)</f>
        <v>657657</v>
      </c>
    </row>
    <row r="32" spans="2:14" x14ac:dyDescent="0.25">
      <c r="B32" s="18"/>
      <c r="C32" s="19"/>
      <c r="D32" s="163"/>
      <c r="E32" s="163"/>
      <c r="F32" s="163"/>
      <c r="G32" s="163"/>
      <c r="H32" s="20"/>
    </row>
    <row r="33" spans="2:8" x14ac:dyDescent="0.25">
      <c r="B33" s="43" t="s">
        <v>88</v>
      </c>
      <c r="C33" s="52"/>
      <c r="D33" s="169">
        <v>1632440.7958173915</v>
      </c>
      <c r="E33" s="169">
        <v>1480843.536264281</v>
      </c>
      <c r="F33" s="169">
        <v>1499904.5421680156</v>
      </c>
      <c r="G33" s="169">
        <v>1393966</v>
      </c>
      <c r="H33" s="37">
        <f>'3. Cons Balance Sheet'!E48</f>
        <v>1385618</v>
      </c>
    </row>
    <row r="34" spans="2:8" x14ac:dyDescent="0.25">
      <c r="B34" s="1"/>
      <c r="C34" s="1"/>
      <c r="D34" s="156"/>
      <c r="E34" s="156"/>
      <c r="F34" s="156"/>
      <c r="G34" s="156"/>
      <c r="H34" s="20"/>
    </row>
    <row r="35" spans="2:8" x14ac:dyDescent="0.25">
      <c r="B35" s="3" t="s">
        <v>124</v>
      </c>
      <c r="C35" s="82"/>
      <c r="D35" s="171">
        <v>79047</v>
      </c>
      <c r="E35" s="171">
        <v>82041</v>
      </c>
      <c r="F35" s="171">
        <v>102220</v>
      </c>
      <c r="G35" s="171">
        <f>G16</f>
        <v>120850</v>
      </c>
      <c r="H35" s="83">
        <v>128536.86900000001</v>
      </c>
    </row>
    <row r="37" spans="2:8" x14ac:dyDescent="0.25">
      <c r="C37" s="63"/>
      <c r="D37" s="63"/>
      <c r="E37" s="63"/>
      <c r="F37" s="63"/>
      <c r="G37" s="63"/>
      <c r="H37" s="63"/>
    </row>
    <row r="38" spans="2:8" x14ac:dyDescent="0.25">
      <c r="C38" s="63"/>
      <c r="D38" s="63"/>
      <c r="E38" s="63"/>
      <c r="F38" s="63"/>
      <c r="G38" s="63"/>
      <c r="H38" s="63"/>
    </row>
    <row r="39" spans="2:8" x14ac:dyDescent="0.25">
      <c r="C39" s="63"/>
      <c r="D39" s="63"/>
      <c r="E39" s="63"/>
      <c r="F39" s="63"/>
      <c r="G39" s="63"/>
      <c r="H39" s="63"/>
    </row>
    <row r="40" spans="2:8" x14ac:dyDescent="0.25">
      <c r="D40" s="63"/>
      <c r="E40" s="63"/>
      <c r="F40" s="63"/>
      <c r="G40" s="63"/>
    </row>
  </sheetData>
  <pageMargins left="0.70866141732283505" right="0.70866141732283505" top="0.74803149606299202" bottom="0.74803149606299202" header="0.31496062992126" footer="0.31496062992126"/>
  <pageSetup paperSize="9"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ignoredErrors>
    <ignoredError sqref="H10 H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M33"/>
  <sheetViews>
    <sheetView showGridLines="0" zoomScaleNormal="100" zoomScaleSheetLayoutView="70" workbookViewId="0"/>
  </sheetViews>
  <sheetFormatPr defaultColWidth="9.33203125" defaultRowHeight="13.2" x14ac:dyDescent="0.25"/>
  <cols>
    <col min="1" max="1" width="9.33203125" style="123"/>
    <col min="2" max="2" width="57" style="123" customWidth="1"/>
    <col min="3" max="8" width="10.6640625" style="123" customWidth="1"/>
    <col min="9" max="9" width="2.33203125" style="123" customWidth="1"/>
    <col min="10" max="10" width="10.6640625" style="123" customWidth="1"/>
    <col min="11" max="11" width="2.33203125" style="123" customWidth="1"/>
    <col min="12" max="16384" width="9.33203125" style="123"/>
  </cols>
  <sheetData>
    <row r="1" spans="2:13" x14ac:dyDescent="0.25">
      <c r="B1" s="122"/>
      <c r="C1" s="122"/>
      <c r="D1" s="122"/>
      <c r="E1" s="122"/>
      <c r="F1" s="122"/>
      <c r="G1" s="122"/>
      <c r="H1" s="122"/>
    </row>
    <row r="2" spans="2:13" ht="20.399999999999999" x14ac:dyDescent="0.35">
      <c r="B2" s="124" t="s">
        <v>89</v>
      </c>
      <c r="C2" s="122"/>
      <c r="D2" s="122"/>
      <c r="E2" s="122"/>
      <c r="F2" s="122"/>
      <c r="G2" s="122"/>
      <c r="H2" s="122"/>
    </row>
    <row r="3" spans="2:13" x14ac:dyDescent="0.25">
      <c r="B3" s="13" t="s">
        <v>187</v>
      </c>
      <c r="C3" s="122"/>
      <c r="D3" s="122"/>
      <c r="E3" s="122"/>
      <c r="F3" s="122"/>
      <c r="G3" s="122"/>
      <c r="H3" s="122"/>
    </row>
    <row r="4" spans="2:13" ht="13.8" thickBot="1" x14ac:dyDescent="0.3">
      <c r="B4" s="125"/>
      <c r="C4" s="122"/>
      <c r="D4" s="122"/>
      <c r="E4" s="122"/>
      <c r="F4" s="122"/>
      <c r="G4" s="122"/>
      <c r="H4" s="122"/>
    </row>
    <row r="5" spans="2:13" s="128" customFormat="1" ht="33" customHeight="1" thickBot="1" x14ac:dyDescent="0.3">
      <c r="B5" s="126" t="s">
        <v>42</v>
      </c>
      <c r="C5" s="127"/>
      <c r="D5" s="28" t="s">
        <v>172</v>
      </c>
      <c r="E5" s="28" t="s">
        <v>173</v>
      </c>
      <c r="F5" s="28" t="s">
        <v>178</v>
      </c>
      <c r="G5" s="28" t="s">
        <v>179</v>
      </c>
      <c r="H5" s="5" t="s">
        <v>162</v>
      </c>
      <c r="J5" s="151" t="s">
        <v>174</v>
      </c>
      <c r="L5" s="123"/>
    </row>
    <row r="6" spans="2:13" x14ac:dyDescent="0.25">
      <c r="B6" s="129" t="s">
        <v>90</v>
      </c>
      <c r="C6" s="130"/>
      <c r="D6" s="130">
        <v>-1526.3442688191446</v>
      </c>
      <c r="E6" s="130">
        <v>-154461.17006231655</v>
      </c>
      <c r="F6" s="130">
        <v>-385.02301714616397</v>
      </c>
      <c r="G6" s="130">
        <v>-29586.601240264979</v>
      </c>
      <c r="H6" s="131">
        <v>6886</v>
      </c>
      <c r="J6" s="132">
        <v>-185959.13858854683</v>
      </c>
      <c r="M6" s="172"/>
    </row>
    <row r="7" spans="2:13" x14ac:dyDescent="0.25">
      <c r="B7" s="129" t="s">
        <v>125</v>
      </c>
      <c r="C7" s="130"/>
      <c r="D7" s="130">
        <v>1916</v>
      </c>
      <c r="E7" s="130">
        <v>-1519</v>
      </c>
      <c r="F7" s="130">
        <v>-3315</v>
      </c>
      <c r="G7" s="130">
        <v>615</v>
      </c>
      <c r="H7" s="131">
        <v>-253</v>
      </c>
      <c r="J7" s="133">
        <v>-2303</v>
      </c>
      <c r="M7" s="172"/>
    </row>
    <row r="8" spans="2:13" x14ac:dyDescent="0.25">
      <c r="B8" s="129" t="s">
        <v>91</v>
      </c>
      <c r="C8" s="130"/>
      <c r="D8" s="130">
        <v>35536</v>
      </c>
      <c r="E8" s="130">
        <v>204853</v>
      </c>
      <c r="F8" s="130">
        <v>35873</v>
      </c>
      <c r="G8" s="130">
        <v>67959</v>
      </c>
      <c r="H8" s="131">
        <v>37353</v>
      </c>
      <c r="J8" s="133">
        <v>344221</v>
      </c>
      <c r="M8" s="172"/>
    </row>
    <row r="9" spans="2:13" x14ac:dyDescent="0.25">
      <c r="B9" s="129" t="s">
        <v>126</v>
      </c>
      <c r="C9" s="130"/>
      <c r="D9" s="130">
        <v>-3534</v>
      </c>
      <c r="E9" s="130">
        <v>-334</v>
      </c>
      <c r="F9" s="130">
        <v>13821</v>
      </c>
      <c r="G9" s="130">
        <v>2939</v>
      </c>
      <c r="H9" s="131">
        <v>-2972</v>
      </c>
      <c r="J9" s="133">
        <v>12892</v>
      </c>
      <c r="M9" s="172"/>
    </row>
    <row r="10" spans="2:13" ht="15.6" x14ac:dyDescent="0.25">
      <c r="B10" s="134" t="s">
        <v>127</v>
      </c>
      <c r="C10" s="135"/>
      <c r="D10" s="135">
        <v>-31565</v>
      </c>
      <c r="E10" s="135">
        <v>-16218.7</v>
      </c>
      <c r="F10" s="135">
        <v>5927.4</v>
      </c>
      <c r="G10" s="135">
        <v>56818</v>
      </c>
      <c r="H10" s="136">
        <v>-5027</v>
      </c>
      <c r="J10" s="137">
        <v>14961.700000000004</v>
      </c>
      <c r="M10" s="172"/>
    </row>
    <row r="11" spans="2:13" ht="13.8" thickBot="1" x14ac:dyDescent="0.3">
      <c r="B11" s="138" t="s">
        <v>98</v>
      </c>
      <c r="C11" s="139"/>
      <c r="D11" s="139">
        <v>826.6557311808574</v>
      </c>
      <c r="E11" s="139">
        <v>32320.129937683447</v>
      </c>
      <c r="F11" s="139">
        <v>51921.376982853842</v>
      </c>
      <c r="G11" s="139">
        <v>98744.398759735021</v>
      </c>
      <c r="H11" s="140">
        <v>35987</v>
      </c>
      <c r="J11" s="141">
        <v>183812.56141145318</v>
      </c>
      <c r="M11" s="172"/>
    </row>
    <row r="12" spans="2:13" x14ac:dyDescent="0.25">
      <c r="B12" s="142"/>
      <c r="C12" s="143"/>
      <c r="D12" s="143"/>
      <c r="E12" s="143"/>
      <c r="F12" s="143"/>
      <c r="G12" s="143"/>
      <c r="H12" s="131"/>
      <c r="J12" s="144"/>
      <c r="M12" s="172"/>
    </row>
    <row r="13" spans="2:13" x14ac:dyDescent="0.25">
      <c r="B13" s="129" t="s">
        <v>99</v>
      </c>
      <c r="C13" s="143"/>
      <c r="D13" s="143">
        <v>107</v>
      </c>
      <c r="E13" s="143">
        <v>44</v>
      </c>
      <c r="F13" s="143">
        <v>48</v>
      </c>
      <c r="G13" s="143">
        <v>59</v>
      </c>
      <c r="H13" s="131">
        <v>110</v>
      </c>
      <c r="J13" s="133">
        <v>258</v>
      </c>
      <c r="M13" s="172"/>
    </row>
    <row r="14" spans="2:13" x14ac:dyDescent="0.25">
      <c r="B14" s="129" t="s">
        <v>100</v>
      </c>
      <c r="C14" s="143"/>
      <c r="D14" s="143">
        <v>-454</v>
      </c>
      <c r="E14" s="143">
        <v>-512</v>
      </c>
      <c r="F14" s="143">
        <v>-449.3</v>
      </c>
      <c r="G14" s="143">
        <v>-403.3</v>
      </c>
      <c r="H14" s="131">
        <v>-444</v>
      </c>
      <c r="J14" s="133">
        <v>-1818.6</v>
      </c>
      <c r="M14" s="172"/>
    </row>
    <row r="15" spans="2:13" x14ac:dyDescent="0.25">
      <c r="B15" s="134" t="s">
        <v>128</v>
      </c>
      <c r="C15" s="135"/>
      <c r="D15" s="135">
        <v>-2068</v>
      </c>
      <c r="E15" s="135">
        <v>-3163</v>
      </c>
      <c r="F15" s="135">
        <v>-3082</v>
      </c>
      <c r="G15" s="135">
        <v>-341</v>
      </c>
      <c r="H15" s="136">
        <v>-3295</v>
      </c>
      <c r="J15" s="137">
        <v>-8654</v>
      </c>
      <c r="M15" s="172"/>
    </row>
    <row r="16" spans="2:13" ht="13.8" thickBot="1" x14ac:dyDescent="0.3">
      <c r="B16" s="138" t="s">
        <v>102</v>
      </c>
      <c r="C16" s="139"/>
      <c r="D16" s="139">
        <v>-1588.3442688191426</v>
      </c>
      <c r="E16" s="139">
        <v>28689.129937683447</v>
      </c>
      <c r="F16" s="139">
        <v>48438.07698285384</v>
      </c>
      <c r="G16" s="139">
        <v>98059.098759735018</v>
      </c>
      <c r="H16" s="140">
        <v>32358</v>
      </c>
      <c r="J16" s="141">
        <v>173597.96141145317</v>
      </c>
      <c r="M16" s="172"/>
    </row>
    <row r="17" spans="2:13" x14ac:dyDescent="0.25">
      <c r="B17" s="134"/>
      <c r="C17" s="135"/>
      <c r="D17" s="135"/>
      <c r="E17" s="135"/>
      <c r="F17" s="135"/>
      <c r="G17" s="135"/>
      <c r="H17" s="136"/>
      <c r="J17" s="137"/>
      <c r="M17" s="172"/>
    </row>
    <row r="18" spans="2:13" ht="13.8" thickBot="1" x14ac:dyDescent="0.3">
      <c r="B18" s="138" t="s">
        <v>105</v>
      </c>
      <c r="C18" s="139"/>
      <c r="D18" s="139">
        <v>-49376</v>
      </c>
      <c r="E18" s="139">
        <v>-29376</v>
      </c>
      <c r="F18" s="139">
        <v>-24918</v>
      </c>
      <c r="G18" s="139">
        <v>-26051</v>
      </c>
      <c r="H18" s="140">
        <v>-22279</v>
      </c>
      <c r="J18" s="141">
        <v>-129721</v>
      </c>
      <c r="M18" s="172"/>
    </row>
    <row r="19" spans="2:13" x14ac:dyDescent="0.25">
      <c r="B19" s="134"/>
      <c r="C19" s="135"/>
      <c r="D19" s="135"/>
      <c r="E19" s="135"/>
      <c r="F19" s="135"/>
      <c r="G19" s="135"/>
      <c r="H19" s="136"/>
      <c r="J19" s="137"/>
      <c r="M19" s="172"/>
    </row>
    <row r="20" spans="2:13" ht="13.8" thickBot="1" x14ac:dyDescent="0.3">
      <c r="B20" s="138" t="s">
        <v>109</v>
      </c>
      <c r="C20" s="139"/>
      <c r="D20" s="139">
        <v>-7118</v>
      </c>
      <c r="E20" s="139">
        <v>2246</v>
      </c>
      <c r="F20" s="139">
        <v>-3193</v>
      </c>
      <c r="G20" s="139">
        <v>-55905</v>
      </c>
      <c r="H20" s="140">
        <v>-2087</v>
      </c>
      <c r="J20" s="141">
        <v>-63970</v>
      </c>
      <c r="M20" s="172"/>
    </row>
    <row r="21" spans="2:13" x14ac:dyDescent="0.25">
      <c r="B21" s="134"/>
      <c r="C21" s="135"/>
      <c r="D21" s="135"/>
      <c r="E21" s="135"/>
      <c r="F21" s="135"/>
      <c r="G21" s="135"/>
      <c r="H21" s="136"/>
      <c r="J21" s="137"/>
      <c r="M21" s="172"/>
    </row>
    <row r="22" spans="2:13" ht="13.8" thickBot="1" x14ac:dyDescent="0.3">
      <c r="B22" s="138" t="s">
        <v>129</v>
      </c>
      <c r="C22" s="139"/>
      <c r="D22" s="139">
        <v>-58082</v>
      </c>
      <c r="E22" s="139">
        <v>1559</v>
      </c>
      <c r="F22" s="139">
        <v>20327</v>
      </c>
      <c r="G22" s="139">
        <v>16103</v>
      </c>
      <c r="H22" s="140">
        <v>7992</v>
      </c>
      <c r="J22" s="141">
        <v>-20093.038588546828</v>
      </c>
      <c r="M22" s="172"/>
    </row>
    <row r="23" spans="2:13" x14ac:dyDescent="0.25">
      <c r="B23" s="122"/>
      <c r="C23" s="122"/>
      <c r="D23" s="122"/>
      <c r="E23" s="122"/>
      <c r="F23" s="122"/>
      <c r="G23" s="122"/>
      <c r="H23" s="122"/>
      <c r="I23" s="122"/>
      <c r="J23" s="122"/>
      <c r="K23" s="122"/>
      <c r="M23" s="172"/>
    </row>
    <row r="24" spans="2:13" ht="15.6" x14ac:dyDescent="0.25">
      <c r="B24" s="145" t="s">
        <v>156</v>
      </c>
      <c r="C24" s="146"/>
      <c r="D24" s="146"/>
      <c r="E24" s="146"/>
      <c r="F24" s="146"/>
      <c r="G24" s="146"/>
      <c r="H24" s="122"/>
      <c r="I24" s="122"/>
      <c r="J24" s="122"/>
      <c r="K24" s="122"/>
    </row>
    <row r="25" spans="2:13" x14ac:dyDescent="0.25">
      <c r="B25" s="122"/>
      <c r="C25" s="122"/>
      <c r="D25" s="122"/>
      <c r="E25" s="122"/>
      <c r="F25" s="122"/>
      <c r="G25" s="122"/>
      <c r="H25" s="122"/>
      <c r="I25" s="122"/>
      <c r="J25" s="122"/>
      <c r="K25" s="122"/>
    </row>
    <row r="26" spans="2:13" x14ac:dyDescent="0.25">
      <c r="B26" s="122"/>
      <c r="C26" s="122"/>
      <c r="D26" s="122"/>
      <c r="E26" s="122"/>
      <c r="F26" s="122"/>
      <c r="G26" s="122"/>
      <c r="H26" s="122"/>
      <c r="I26" s="122"/>
      <c r="J26" s="122"/>
      <c r="K26" s="122"/>
    </row>
    <row r="27" spans="2:13" x14ac:dyDescent="0.25">
      <c r="H27" s="122"/>
      <c r="I27" s="122"/>
      <c r="J27" s="122"/>
      <c r="K27" s="122"/>
    </row>
    <row r="28" spans="2:13" x14ac:dyDescent="0.25">
      <c r="H28" s="122"/>
      <c r="I28" s="122"/>
      <c r="J28" s="122"/>
      <c r="K28" s="122"/>
    </row>
    <row r="32" spans="2:13" x14ac:dyDescent="0.25">
      <c r="I32" s="147"/>
      <c r="J32" s="147"/>
      <c r="K32" s="147"/>
    </row>
    <row r="33" spans="9:11" x14ac:dyDescent="0.25">
      <c r="I33" s="147"/>
      <c r="J33" s="147"/>
      <c r="K33" s="147"/>
    </row>
  </sheetData>
  <pageMargins left="0.70866141732283505" right="0.70866141732283505" top="0.74803149606299202" bottom="0.74803149606299202" header="0.31496062992126" footer="0.31496062992126"/>
  <pageSetup paperSize="9" scale="90" orientation="landscape" r:id="rId1"/>
  <headerFooter scaleWithDoc="0" alignWithMargins="0">
    <oddHeader>&amp;L&amp;K03-019Copyright © 2018 TomTom International BV. All rights reserved.</oddHeader>
    <oddFooter>&amp;L&amp;"Arial,Bold"TomTom Investor Relations&amp;"Arial,Regular"
+31 20 7575 194&amp;R&amp;"Arial,Bold"Page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889E885E30C3469F323D13A335FBB7" ma:contentTypeVersion="0" ma:contentTypeDescription="Create a new document." ma:contentTypeScope="" ma:versionID="e27f351b19340b9964a63e5b12b5de9d">
  <xsd:schema xmlns:xsd="http://www.w3.org/2001/XMLSchema" xmlns:xs="http://www.w3.org/2001/XMLSchema" xmlns:p="http://schemas.microsoft.com/office/2006/metadata/properties" xmlns:ns2="ECF6269D-8E1C-46B5-999E-9B90ED9A1876" xmlns:ns3="1e77aff3-56fb-459a-8532-f6248deba525" targetNamespace="http://schemas.microsoft.com/office/2006/metadata/properties" ma:root="true" ma:fieldsID="58d00d9e16832480a5b590bd0afbef97" ns2:_="" ns3:_="">
    <xsd:import namespace="ECF6269D-8E1C-46B5-999E-9B90ED9A1876"/>
    <xsd:import namespace="1e77aff3-56fb-459a-8532-f6248deba5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6269D-8E1C-46B5-999E-9B90ED9A187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77aff3-56fb-459a-8532-f6248deba5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A58EE3-5D24-433F-BBCE-F07CEA8EDB69}">
  <ds:schemaRefs>
    <ds:schemaRef ds:uri="ECF6269D-8E1C-46B5-999E-9B90ED9A1876"/>
    <ds:schemaRef ds:uri="http://purl.org/dc/terms/"/>
    <ds:schemaRef ds:uri="1e77aff3-56fb-459a-8532-f6248deba52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59790AA-F319-4BAF-93FE-E2E4B9D5A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6269D-8E1C-46B5-999E-9B90ED9A1876"/>
    <ds:schemaRef ds:uri="1e77aff3-56fb-459a-8532-f6248deba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AA978-9335-40F9-B58A-E9D97B737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vt:lpstr>
      <vt:lpstr>1. Key figures table</vt:lpstr>
      <vt:lpstr>2. Cons Stat of Income</vt:lpstr>
      <vt:lpstr>3. Cons Balance Sheet</vt:lpstr>
      <vt:lpstr>4. Cons Stat of CF</vt:lpstr>
      <vt:lpstr>5. Stat of Income (Q)</vt:lpstr>
      <vt:lpstr>6. Balance Sheet (Q)</vt:lpstr>
      <vt:lpstr>7. CF (Q)</vt:lpstr>
      <vt:lpstr>'3. Cons Balance Sheet'!Consolidated_condensed_balance_sheet</vt:lpstr>
      <vt:lpstr>Consolidated_condensed_BS</vt:lpstr>
      <vt:lpstr>'2. Cons Stat of Income'!Consolidated_condensed_statement_of_income</vt:lpstr>
      <vt:lpstr>'5. Stat of Income (Q)'!Consolidated_condensed_statement_of_income</vt:lpstr>
      <vt:lpstr>'6. Balance Sheet (Q)'!Consolidated_condensed_statement_of_income</vt:lpstr>
      <vt:lpstr>'4. Cons Stat of CF'!Consolidated_condensed_statements_of_cash_flows</vt:lpstr>
      <vt:lpstr>'7. CF (Q)'!Consolidated_condensed_statements_of_cash_flows</vt:lpstr>
      <vt:lpstr>'1. Key figures table'!Key_figures</vt:lpstr>
      <vt:lpstr>'1. Key figures table'!Print_Area</vt:lpstr>
      <vt:lpstr>'2. Cons Stat of Income'!Print_Area</vt:lpstr>
      <vt:lpstr>'3. Cons Balance Sheet'!Print_Area</vt:lpstr>
      <vt:lpstr>'4. Cons Stat of CF'!Print_Area</vt:lpstr>
      <vt:lpstr>'5. Stat of Income (Q)'!Print_Area</vt:lpstr>
      <vt:lpstr>'6. Balance Sheet (Q)'!Print_Area</vt:lpstr>
      <vt:lpstr>'7. CF (Q)'!Print_Area</vt:lpstr>
      <vt:lpstr>Cover!Print_Area</vt:lpstr>
      <vt:lpstr>'1. Key figures table'!Print_Titles</vt:lpstr>
      <vt:lpstr>'2. Cons Stat of Income'!Table_1Income</vt:lpstr>
      <vt:lpstr>'3. Cons Balance Sheet'!Table_1Income</vt:lpstr>
      <vt:lpstr>'4. Cons Stat of CF'!Table_1Income</vt:lpstr>
      <vt:lpstr>'5. Stat of Income (Q)'!Table_1Income</vt:lpstr>
      <vt:lpstr>'6. Balance Sheet (Q)'!Table_1Income</vt:lpstr>
      <vt:lpstr>'7. CF (Q)'!Table_1Income</vt:lpstr>
    </vt:vector>
  </TitlesOfParts>
  <Manager/>
  <Company>Tangelo Software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Bisera Grubesic</dc:creator>
  <cp:keywords/>
  <dc:description/>
  <cp:lastModifiedBy>Bisera Grubesic</cp:lastModifiedBy>
  <cp:revision/>
  <cp:lastPrinted>2018-04-16T20:27:06Z</cp:lastPrinted>
  <dcterms:created xsi:type="dcterms:W3CDTF">2014-01-10T15:24:48Z</dcterms:created>
  <dcterms:modified xsi:type="dcterms:W3CDTF">2018-04-16T20:28:55Z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1. ExcelTables_WEBSITE_Q3 2015.xlsx</vt:lpwstr>
  </property>
  <property fmtid="{D5CDD505-2E9C-101B-9397-08002B2CF9AE}" pid="3" name="ContentTypeId">
    <vt:lpwstr>0x010100CB889E885E30C3469F323D13A335FBB7</vt:lpwstr>
  </property>
  <property fmtid="{D5CDD505-2E9C-101B-9397-08002B2CF9AE}" pid="4" name="Order">
    <vt:r8>100</vt:r8>
  </property>
</Properties>
</file>