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75" windowWidth="18195" windowHeight="11760" tabRatio="896"/>
  </bookViews>
  <sheets>
    <sheet name="Cover" sheetId="3" r:id="rId1"/>
    <sheet name="1. Key figures table" sheetId="7" r:id="rId2"/>
    <sheet name="2. Cons Stat of Income" sheetId="8" r:id="rId3"/>
    <sheet name="3. Cons Stat of Comp Income" sheetId="14" r:id="rId4"/>
    <sheet name="4. Cons Balance Sheet" sheetId="9" r:id="rId5"/>
    <sheet name="5. Cons Stat of CF" sheetId="10" r:id="rId6"/>
    <sheet name="6. Cons Stat of Chang in Equity" sheetId="15" r:id="rId7"/>
    <sheet name="7. Segment reporting" sheetId="16" r:id="rId8"/>
    <sheet name="8. Earnings per share" sheetId="17" r:id="rId9"/>
    <sheet name="9. Shareholders’ equity" sheetId="18" r:id="rId10"/>
    <sheet name="10. Stat of Income (Q)" sheetId="11" r:id="rId11"/>
    <sheet name="11. Balance Sheet (Q)" sheetId="12" r:id="rId12"/>
    <sheet name="12. CF (Q)" sheetId="13" r:id="rId13"/>
  </sheets>
  <definedNames>
    <definedName name="_ftn1" localSheetId="12">'12. CF (Q)'!#REF!</definedName>
    <definedName name="_ftn1" localSheetId="5">'5. Cons Stat of CF'!#REF!</definedName>
    <definedName name="_ftnref1" localSheetId="12">'12. CF (Q)'!#REF!</definedName>
    <definedName name="_ftnref1" localSheetId="5">'5. Cons Stat of CF'!#REF!</definedName>
    <definedName name="Consolidated_condensed_balance_sheet" localSheetId="4">'4. Cons Balance Sheet'!$B$5:$F$51</definedName>
    <definedName name="Consolidated_condensed_balance_sheet" localSheetId="6">'6. Cons Stat of Chang in Equity'!$B$5:$F$35</definedName>
    <definedName name="Consolidated_condensed_BS">'11. Balance Sheet (Q)'!$B$5:$H$33</definedName>
    <definedName name="Consolidated_condensed_statement_of_income" localSheetId="10">'10. Stat of Income (Q)'!$B$5:$H$32</definedName>
    <definedName name="Consolidated_condensed_statement_of_income" localSheetId="11">'11. Balance Sheet (Q)'!$B$5:$H$19</definedName>
    <definedName name="Consolidated_condensed_statement_of_income" localSheetId="2">'2. Cons Stat of Income'!$B$5:$F$35</definedName>
    <definedName name="Consolidated_condensed_statement_of_income" localSheetId="3">'3. Cons Stat of Comp Income'!$B$5:$F$19</definedName>
    <definedName name="Consolidated_condensed_statements_of_cash_flows" localSheetId="12">'12. CF (Q)'!$B$5:$H$22</definedName>
    <definedName name="Consolidated_condensed_statements_of_cash_flows" localSheetId="5">'5. Cons Stat of CF'!$B$5:$H$37</definedName>
    <definedName name="FX_rate" localSheetId="3">#REF!</definedName>
    <definedName name="FX_rate" localSheetId="6">#REF!</definedName>
    <definedName name="FX_rate" localSheetId="7">#REF!</definedName>
    <definedName name="FX_rate" localSheetId="8">#REF!</definedName>
    <definedName name="FX_rate" localSheetId="9">#REF!</definedName>
    <definedName name="FX_rate">#REF!</definedName>
    <definedName name="Key_figures" localSheetId="1">'1. Key figures table'!$B$5:$H$20</definedName>
    <definedName name="Key_figures" localSheetId="7">'7. Segment reporting'!$B$5:$H$20</definedName>
    <definedName name="Key_figures" localSheetId="8">'8. Earnings per share'!$B$5:$H$14</definedName>
    <definedName name="Key_figures" localSheetId="9">'9. Shareholders’ equity'!$B$5:$H$10</definedName>
    <definedName name="_xlnm.Print_Area" localSheetId="1">'1. Key figures table'!$B$2:$H$34</definedName>
    <definedName name="_xlnm.Print_Area" localSheetId="10">'10. Stat of Income (Q)'!$B$2:$L$34</definedName>
    <definedName name="_xlnm.Print_Area" localSheetId="11">'11. Balance Sheet (Q)'!$B$2:$H$35</definedName>
    <definedName name="_xlnm.Print_Area" localSheetId="12">'12. CF (Q)'!$B$2:$L$23</definedName>
    <definedName name="_xlnm.Print_Area" localSheetId="2">'2. Cons Stat of Income'!$B$2:$F$36</definedName>
    <definedName name="_xlnm.Print_Area" localSheetId="3">'3. Cons Stat of Comp Income'!$B$2:$F$21</definedName>
    <definedName name="_xlnm.Print_Area" localSheetId="4">'4. Cons Balance Sheet'!$B$2:$F$52</definedName>
    <definedName name="_xlnm.Print_Area" localSheetId="5">'5. Cons Stat of CF'!$B$2:$H$39</definedName>
    <definedName name="_xlnm.Print_Area" localSheetId="6">'6. Cons Stat of Chang in Equity'!$B$2:$I$37</definedName>
    <definedName name="_xlnm.Print_Area" localSheetId="7">'7. Segment reporting'!$B$2:$D$29</definedName>
    <definedName name="_xlnm.Print_Area" localSheetId="8">'8. Earnings per share'!$B$2:$D$14</definedName>
    <definedName name="_xlnm.Print_Area" localSheetId="9">'9. Shareholders’ equity'!$B$2:$F$10</definedName>
    <definedName name="_xlnm.Print_Area" localSheetId="0">Cover!$B$2:$R$44</definedName>
    <definedName name="Table_1Income" localSheetId="1">'1. Key figures table'!#REF!</definedName>
    <definedName name="Table_1Income" localSheetId="10">'10. Stat of Income (Q)'!$B$5:$H$32</definedName>
    <definedName name="Table_1Income" localSheetId="11">'11. Balance Sheet (Q)'!$B$5:$H$19</definedName>
    <definedName name="Table_1Income" localSheetId="12">'12. CF (Q)'!$B$5:$H$22</definedName>
    <definedName name="Table_1Income" localSheetId="2">'2. Cons Stat of Income'!$B$5:$F$35</definedName>
    <definedName name="Table_1Income" localSheetId="3">'3. Cons Stat of Comp Income'!$B$5:$F$19</definedName>
    <definedName name="Table_1Income" localSheetId="4">'4. Cons Balance Sheet'!$B$5:$F$51</definedName>
    <definedName name="Table_1Income" localSheetId="5">'5. Cons Stat of CF'!$B$5:$H$37</definedName>
    <definedName name="Table_1Income" localSheetId="6">'6. Cons Stat of Chang in Equity'!$B$5:$F$35</definedName>
    <definedName name="Table_1Income" localSheetId="7">'7. Segment reporting'!#REF!</definedName>
    <definedName name="Table_1Income" localSheetId="8">'8. Earnings per share'!#REF!</definedName>
    <definedName name="Table_1Income" localSheetId="9">'9. Shareholders’ equity'!#REF!</definedName>
    <definedName name="Table_1Income">#REF!</definedName>
    <definedName name="Table_2Income" localSheetId="1">'1. Key figures table'!#REF!</definedName>
    <definedName name="Table_2Income" localSheetId="10">'10. Stat of Income (Q)'!#REF!</definedName>
    <definedName name="Table_2Income" localSheetId="11">'11. Balance Sheet (Q)'!#REF!</definedName>
    <definedName name="Table_2Income" localSheetId="12">'12. CF (Q)'!#REF!</definedName>
    <definedName name="Table_2Income" localSheetId="2">'2. Cons Stat of Income'!#REF!</definedName>
    <definedName name="Table_2Income" localSheetId="3">'3. Cons Stat of Comp Income'!#REF!</definedName>
    <definedName name="Table_2Income" localSheetId="4">'4. Cons Balance Sheet'!#REF!</definedName>
    <definedName name="Table_2Income" localSheetId="5">'5. Cons Stat of CF'!#REF!</definedName>
    <definedName name="Table_2Income" localSheetId="6">'6. Cons Stat of Chang in Equity'!#REF!</definedName>
    <definedName name="Table_2Income" localSheetId="7">'7. Segment reporting'!#REF!</definedName>
    <definedName name="Table_2Income" localSheetId="8">'8. Earnings per share'!#REF!</definedName>
    <definedName name="Table_2Income" localSheetId="9">'9. Shareholders’ equity'!#REF!</definedName>
    <definedName name="Table_2Income">#REF!</definedName>
  </definedNames>
  <calcPr calcId="145621"/>
</workbook>
</file>

<file path=xl/calcChain.xml><?xml version="1.0" encoding="utf-8"?>
<calcChain xmlns="http://schemas.openxmlformats.org/spreadsheetml/2006/main">
  <c r="H33" i="12" l="1"/>
  <c r="H31" i="12"/>
  <c r="H30" i="12"/>
  <c r="H29" i="12"/>
  <c r="H28" i="12"/>
  <c r="H27" i="12"/>
  <c r="H26" i="12"/>
  <c r="H25" i="12"/>
  <c r="H24" i="12"/>
  <c r="H22" i="12"/>
  <c r="H19" i="12"/>
  <c r="H17" i="12"/>
  <c r="H16" i="12"/>
  <c r="H15" i="12"/>
  <c r="H14" i="12"/>
  <c r="H11" i="12"/>
  <c r="H10" i="12"/>
  <c r="H9" i="12"/>
  <c r="H8" i="12"/>
  <c r="J22" i="13" l="1"/>
  <c r="J20" i="13"/>
  <c r="J18" i="13"/>
  <c r="J16" i="13"/>
  <c r="J15" i="13"/>
  <c r="J14" i="13"/>
  <c r="J13" i="13"/>
  <c r="J11" i="13"/>
  <c r="J10" i="13"/>
  <c r="J9" i="13"/>
  <c r="J8" i="13"/>
  <c r="J7" i="13"/>
  <c r="J6" i="13"/>
  <c r="J32" i="11"/>
  <c r="J31" i="11"/>
  <c r="J28" i="11"/>
  <c r="J27" i="11"/>
  <c r="J24" i="11"/>
  <c r="J23" i="11"/>
  <c r="J21" i="11"/>
  <c r="J20" i="11"/>
  <c r="J19" i="11"/>
  <c r="J18" i="11"/>
  <c r="J16" i="11"/>
  <c r="J14" i="11"/>
  <c r="J13" i="11"/>
  <c r="J12" i="11"/>
  <c r="J11" i="11"/>
  <c r="J10" i="11"/>
  <c r="J8" i="11"/>
  <c r="J7" i="11"/>
  <c r="J6" i="11"/>
  <c r="H32" i="11"/>
  <c r="H31" i="11"/>
  <c r="H28" i="11"/>
  <c r="H27" i="11"/>
  <c r="H24" i="11"/>
  <c r="H23" i="11"/>
  <c r="H21" i="11"/>
  <c r="H20" i="11"/>
  <c r="H19" i="11"/>
  <c r="H18" i="11"/>
  <c r="H16" i="11"/>
  <c r="H14" i="11"/>
  <c r="H13" i="11"/>
  <c r="H12" i="11"/>
  <c r="H11" i="11"/>
  <c r="H10" i="11"/>
  <c r="H8" i="11"/>
  <c r="H7" i="11"/>
  <c r="H6" i="11"/>
  <c r="H22" i="13" l="1"/>
  <c r="H20" i="13"/>
  <c r="H18" i="13"/>
  <c r="H16" i="13"/>
  <c r="H15" i="13"/>
  <c r="H14" i="13"/>
  <c r="H13" i="13"/>
  <c r="H11" i="13"/>
  <c r="H10" i="13"/>
  <c r="H9" i="13"/>
  <c r="H8" i="13"/>
  <c r="H7" i="13"/>
  <c r="H6" i="13"/>
</calcChain>
</file>

<file path=xl/sharedStrings.xml><?xml version="1.0" encoding="utf-8"?>
<sst xmlns="http://schemas.openxmlformats.org/spreadsheetml/2006/main" count="349" uniqueCount="212">
  <si>
    <t>(€ in thousands)</t>
  </si>
  <si>
    <t>GROSS RESULT</t>
  </si>
  <si>
    <t>Research and development expenses</t>
  </si>
  <si>
    <t>Amortisation of technology and databases</t>
  </si>
  <si>
    <t>Marketing expenses</t>
  </si>
  <si>
    <t>Selling, general and administrative expenses</t>
  </si>
  <si>
    <t>TOTAL OPERATING EXPENSES</t>
  </si>
  <si>
    <t>OPERATING RESULT</t>
  </si>
  <si>
    <t>RESULT BEFORE TAX</t>
  </si>
  <si>
    <t>NET RESULT</t>
  </si>
  <si>
    <r>
      <t xml:space="preserve">EARNINGS PER SHARE </t>
    </r>
    <r>
      <rPr>
        <sz val="10"/>
        <rFont val="Arial"/>
        <family val="2"/>
      </rPr>
      <t>(in €)</t>
    </r>
  </si>
  <si>
    <t>Gross margin</t>
  </si>
  <si>
    <t>Operating margin</t>
  </si>
  <si>
    <t>Automotive</t>
  </si>
  <si>
    <t>Licensing</t>
  </si>
  <si>
    <t>Diluted EPS</t>
  </si>
  <si>
    <t>Q1 '13</t>
  </si>
  <si>
    <t>Q2 '13</t>
  </si>
  <si>
    <t>Q3 '13</t>
  </si>
  <si>
    <t>Q4 '13</t>
  </si>
  <si>
    <r>
      <t>Diluted Adjusted EPS</t>
    </r>
    <r>
      <rPr>
        <vertAlign val="superscript"/>
        <sz val="10"/>
        <rFont val="Arial"/>
        <family val="2"/>
      </rPr>
      <t>1</t>
    </r>
  </si>
  <si>
    <t>REVENUE</t>
  </si>
  <si>
    <t>Interest result</t>
  </si>
  <si>
    <t>Other financial result</t>
  </si>
  <si>
    <t>Result of associates</t>
  </si>
  <si>
    <t>Attributable to:</t>
  </si>
  <si>
    <t>- Non-controlling interests</t>
  </si>
  <si>
    <t>- Equity holders of the parent</t>
  </si>
  <si>
    <t xml:space="preserve">Consumer </t>
  </si>
  <si>
    <t>EBITDA</t>
  </si>
  <si>
    <t>EBITDA margin</t>
  </si>
  <si>
    <t>EBIT margin</t>
  </si>
  <si>
    <t>EBIT</t>
  </si>
  <si>
    <t>Key figures</t>
  </si>
  <si>
    <t>Consolidated condensed statement of income</t>
  </si>
  <si>
    <t>Basic number of shares (in thousands)</t>
  </si>
  <si>
    <t>Diluted number of shares (in thousands)</t>
  </si>
  <si>
    <t>Consolidated condensed balance sheet</t>
  </si>
  <si>
    <t>ASSETS</t>
  </si>
  <si>
    <t>NON-CURRENT ASSETS</t>
  </si>
  <si>
    <t>Goodwill</t>
  </si>
  <si>
    <t>Other intangible assets</t>
  </si>
  <si>
    <t>Property, plant and equipment</t>
  </si>
  <si>
    <t>Deferred tax assets</t>
  </si>
  <si>
    <t>Investments in associates</t>
  </si>
  <si>
    <t>CURRENT ASSETS</t>
  </si>
  <si>
    <t>Inventories</t>
  </si>
  <si>
    <t>Trade receivables</t>
  </si>
  <si>
    <t>Other receivables and prepayments</t>
  </si>
  <si>
    <t>Other financial assets</t>
  </si>
  <si>
    <t>Cash and cash equivalents</t>
  </si>
  <si>
    <t>TOTAL NON-CURRENT ASSETS</t>
  </si>
  <si>
    <t>TOTAL CURRENT ASSETS</t>
  </si>
  <si>
    <t>TOTAL ASSETS</t>
  </si>
  <si>
    <t>EQUITY AND LIABILITIES</t>
  </si>
  <si>
    <t>EQUITY</t>
  </si>
  <si>
    <t>Share capital</t>
  </si>
  <si>
    <t>Share premium</t>
  </si>
  <si>
    <t>Other reserves</t>
  </si>
  <si>
    <t>Accumulated deficit</t>
  </si>
  <si>
    <t>Non-controlling interests</t>
  </si>
  <si>
    <t>EQUITY ATTRIBUTABLE TO EQUITY HOLDERS OF THE PARENT</t>
  </si>
  <si>
    <t>TOTAL EQUITY</t>
  </si>
  <si>
    <t>Borrowings</t>
  </si>
  <si>
    <t>Deferred tax liability</t>
  </si>
  <si>
    <t>Provisions</t>
  </si>
  <si>
    <t>Deferred revenue</t>
  </si>
  <si>
    <t>NON-CURRENT LIABILITIES</t>
  </si>
  <si>
    <t>TOTAL NON-CURRENT LIABILITIES</t>
  </si>
  <si>
    <t>CURRENT LIABILITIES</t>
  </si>
  <si>
    <t>Trade payables</t>
  </si>
  <si>
    <t>Tax and social security</t>
  </si>
  <si>
    <t>TOTAL CURRENT LIABILITIES</t>
  </si>
  <si>
    <t>TOTAL EQUITY AND LIABILITIES</t>
  </si>
  <si>
    <t>Consolidated condensed statements of cash flows</t>
  </si>
  <si>
    <t>Operating result</t>
  </si>
  <si>
    <t>Depreciation and amortisation</t>
  </si>
  <si>
    <t>Change in provisions</t>
  </si>
  <si>
    <t>Equity-settled stock compensation expenses</t>
  </si>
  <si>
    <t>Changes in working capital:</t>
  </si>
  <si>
    <t>Change in inventories</t>
  </si>
  <si>
    <t>Change in receivables and prepayments</t>
  </si>
  <si>
    <t>Interest received</t>
  </si>
  <si>
    <t>Interest paid</t>
  </si>
  <si>
    <t>CASH FLOWS FROM OPERATING ACTIVITIES</t>
  </si>
  <si>
    <t>CASH GENERATED FROM OPERATIONS</t>
  </si>
  <si>
    <t>Investments in intangible assets</t>
  </si>
  <si>
    <t>Investments in property, plant and equipment</t>
  </si>
  <si>
    <t>Dividend received</t>
  </si>
  <si>
    <t>Repayment of borrowings</t>
  </si>
  <si>
    <t>Dividends paid</t>
  </si>
  <si>
    <t>Proceeds on issue of ordinary shares</t>
  </si>
  <si>
    <t>CASH AND CASH EQUIVALENTS AT THE END OF PERIOD</t>
  </si>
  <si>
    <t>Other non-current assets</t>
  </si>
  <si>
    <t>Receivables, prepayments &amp; derivatives</t>
  </si>
  <si>
    <t>Non-current borrowings</t>
  </si>
  <si>
    <t>Current borrowings</t>
  </si>
  <si>
    <t>Other liabilities</t>
  </si>
  <si>
    <t>TOTAL LIABILITIES</t>
  </si>
  <si>
    <t>Other</t>
  </si>
  <si>
    <t>Changes in working capital</t>
  </si>
  <si>
    <r>
      <t xml:space="preserve">DATA PER SHARE </t>
    </r>
    <r>
      <rPr>
        <sz val="10"/>
        <rFont val="Arial"/>
        <family val="2"/>
      </rPr>
      <t xml:space="preserve">(in €) </t>
    </r>
  </si>
  <si>
    <t>EPS - diluted</t>
  </si>
  <si>
    <t>MARGINS</t>
  </si>
  <si>
    <t>Basic</t>
  </si>
  <si>
    <t>Diluted</t>
  </si>
  <si>
    <t>NET INCREASE/(DECREASE) IN CASH AND CASH EQUIVALENTS</t>
  </si>
  <si>
    <t>Effect of exchange rate changes on cash balances held in foreign currencies</t>
  </si>
  <si>
    <t>¹Earnings per share adjusted for acquisition-related amortisation &amp; gain on a post-tax basis.</t>
  </si>
  <si>
    <r>
      <t>Adjusted EPS - diluted</t>
    </r>
    <r>
      <rPr>
        <vertAlign val="superscript"/>
        <sz val="10"/>
        <rFont val="Arial"/>
        <family val="2"/>
      </rPr>
      <t>1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</si>
  <si>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Earnings per share adjusted for acquisition-related amortisation &amp; gain on a post-tax basis.</t>
    </r>
  </si>
  <si>
    <t>Cost of sales</t>
  </si>
  <si>
    <t>EARNINGS PER SHARE (in €)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</si>
  <si>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Includes the movement of non-current deferred revenue.</t>
    </r>
  </si>
  <si>
    <t>CASH FLOWS FROM INVESTING ACTIVITIES</t>
  </si>
  <si>
    <t>CASH FLOWS FROM FINANCING ACTIVITIES</t>
  </si>
  <si>
    <t>Q1 '14</t>
  </si>
  <si>
    <t>Telematics</t>
  </si>
  <si>
    <r>
      <rPr>
        <i/>
        <vertAlign val="superscript"/>
        <sz val="10"/>
        <rFont val="Arial"/>
        <family val="2"/>
      </rPr>
      <t>3</t>
    </r>
    <r>
      <rPr>
        <i/>
        <sz val="10"/>
        <rFont val="Arial"/>
        <family val="2"/>
      </rPr>
      <t>Change percentages are based on non-rounded figures.</t>
    </r>
  </si>
  <si>
    <r>
      <t>REVENUE</t>
    </r>
    <r>
      <rPr>
        <vertAlign val="superscript"/>
        <sz val="10"/>
        <rFont val="Arial"/>
        <family val="2"/>
      </rPr>
      <t>2</t>
    </r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</si>
  <si>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Segment revenue breakdown reflects TomTom’s new reporting structure as announced on 28 March 2014.</t>
    </r>
  </si>
  <si>
    <r>
      <t>y.o.y. change</t>
    </r>
    <r>
      <rPr>
        <b/>
        <vertAlign val="superscript"/>
        <sz val="10"/>
        <rFont val="Arial"/>
        <family val="2"/>
      </rPr>
      <t>3</t>
    </r>
  </si>
  <si>
    <t>Corporate income taxes (paid)/received</t>
  </si>
  <si>
    <t>(€ in millions, unless stated otherwise)</t>
  </si>
  <si>
    <t>Hardware revenue</t>
  </si>
  <si>
    <t>Subscription revenue</t>
  </si>
  <si>
    <t>Total Telematics revenue</t>
  </si>
  <si>
    <t>FY '13</t>
  </si>
  <si>
    <t>WEBFLEET subscriber installed base (#)</t>
  </si>
  <si>
    <t>Monthly ARPU (€)</t>
  </si>
  <si>
    <t>Income tax income/(expense)</t>
  </si>
  <si>
    <t>Financial gains/(losses)</t>
  </si>
  <si>
    <r>
      <t>Change in liabilities (excluding provisions)</t>
    </r>
    <r>
      <rPr>
        <vertAlign val="superscript"/>
        <sz val="10"/>
        <rFont val="Arial"/>
        <family val="2"/>
      </rPr>
      <t>1</t>
    </r>
  </si>
  <si>
    <t>Q2 '14</t>
  </si>
  <si>
    <t>H1 '14</t>
  </si>
  <si>
    <t>H1 '13</t>
  </si>
  <si>
    <t>Second quarter and H1 results 2014</t>
  </si>
  <si>
    <t>Consolidated condensed statement of comprehensive income</t>
  </si>
  <si>
    <t/>
  </si>
  <si>
    <t xml:space="preserve"> - Equity holders of the parent</t>
  </si>
  <si>
    <t xml:space="preserve"> - Non-controlling interests</t>
  </si>
  <si>
    <t>OTHER COMPREHENSIVE INCOME:</t>
  </si>
  <si>
    <t>Items that will not be reclassified to profit or loss:</t>
  </si>
  <si>
    <t>Items that may be subsequently reclassified to profit or loss:</t>
  </si>
  <si>
    <t>Currency translation differences</t>
  </si>
  <si>
    <t>OTHER COMPREHENSIVE INCOME FOR THE PERIOD</t>
  </si>
  <si>
    <t>TOTAL COMPREHENSIVE INCOME FOR THE PERIOD</t>
  </si>
  <si>
    <r>
      <t>TOTAL COMPREHENSIVE INCOME FOR THE PERIOD</t>
    </r>
    <r>
      <rPr>
        <b/>
        <vertAlign val="superscript"/>
        <sz val="10"/>
        <rFont val="Arial"/>
        <family val="2"/>
      </rPr>
      <t>1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</si>
  <si>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The items in the statement above are presented net of tax.</t>
    </r>
  </si>
  <si>
    <t>Total</t>
  </si>
  <si>
    <t>Total equity</t>
  </si>
  <si>
    <t>COMPREHENSIVE INCOME</t>
  </si>
  <si>
    <t>OTHER COMPREHENSIVE INCOME</t>
  </si>
  <si>
    <t>Transfer to legal reserves</t>
  </si>
  <si>
    <t>Actuarial losses on defined benefit obligations</t>
  </si>
  <si>
    <t>TOTAL OTHER COMPREHENSIVE INCOME</t>
  </si>
  <si>
    <t>TOTAL COMPREHENSIVE INCOME</t>
  </si>
  <si>
    <t>TRANSACTIONS WITH OWNERS</t>
  </si>
  <si>
    <t>Stock compensation related movements</t>
  </si>
  <si>
    <t>Actuarial gains on defined benefit obligations</t>
  </si>
  <si>
    <t>BALANCE AS AT 1 JANUARY 2013</t>
  </si>
  <si>
    <t>BALANCE AS AT 1 JANUARY 2014</t>
  </si>
  <si>
    <t>Segment reporting</t>
  </si>
  <si>
    <t>TOTAL</t>
  </si>
  <si>
    <r>
      <t>Revenue</t>
    </r>
    <r>
      <rPr>
        <b/>
        <vertAlign val="superscript"/>
        <sz val="10"/>
        <rFont val="Arial"/>
        <family val="2"/>
      </rPr>
      <t>1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</si>
  <si>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Segment revenue and EBIT breakdown reflect TomTom’s new reporting structure as announced on 28 March 2014.</t>
    </r>
  </si>
  <si>
    <r>
      <t>EBIT</t>
    </r>
    <r>
      <rPr>
        <b/>
        <vertAlign val="superscript"/>
        <sz val="10"/>
        <rFont val="Arial"/>
        <family val="2"/>
      </rPr>
      <t>1</t>
    </r>
  </si>
  <si>
    <r>
      <t>Total Segment EBIT</t>
    </r>
    <r>
      <rPr>
        <b/>
        <vertAlign val="superscript"/>
        <sz val="10"/>
        <rFont val="Arial"/>
        <family val="2"/>
      </rPr>
      <t>1</t>
    </r>
  </si>
  <si>
    <t>Other finance result</t>
  </si>
  <si>
    <t>Unallocated expenses</t>
  </si>
  <si>
    <t>Earnings per share</t>
  </si>
  <si>
    <t>Net result attributed to equity holders</t>
  </si>
  <si>
    <t>Earnings (€ in thousands)</t>
  </si>
  <si>
    <t>Number of shares (in thousands)</t>
  </si>
  <si>
    <t>Weighted average number of ordinary shares for basic EPS</t>
  </si>
  <si>
    <t>Effect of dilutive potential ordinary shares (in thousands)</t>
  </si>
  <si>
    <t>Share options and restricted stocks</t>
  </si>
  <si>
    <t>Weighted average number of ordinary shares for diluted EPS</t>
  </si>
  <si>
    <t>Shareholders’ equity</t>
  </si>
  <si>
    <r>
      <t>31 December 2013
(</t>
    </r>
    <r>
      <rPr>
        <b/>
        <sz val="10"/>
        <rFont val="Verdana"/>
        <family val="2"/>
      </rPr>
      <t>€</t>
    </r>
    <r>
      <rPr>
        <b/>
        <sz val="10"/>
        <rFont val="Arial"/>
        <family val="2"/>
      </rPr>
      <t xml:space="preserve"> in thousands)</t>
    </r>
  </si>
  <si>
    <t>31 December 2013</t>
  </si>
  <si>
    <t>30 June 2014</t>
  </si>
  <si>
    <t>Last six quarters</t>
  </si>
  <si>
    <t>Ordinary shares</t>
  </si>
  <si>
    <t>Preferred shares</t>
  </si>
  <si>
    <t>Total authorised</t>
  </si>
  <si>
    <t>Issued and fully paid ordinary shares</t>
  </si>
  <si>
    <t>(Net debt) / Net cash</t>
  </si>
  <si>
    <r>
      <t>Other reserves</t>
    </r>
    <r>
      <rPr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</si>
  <si>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Other reserves include Legal reserve and the Stock compensation reserve.</t>
    </r>
  </si>
  <si>
    <t>Consolidated statement of changes in equity</t>
  </si>
  <si>
    <t>BALANCE AS AT 30 JUNE 2013 (Unaudited)</t>
  </si>
  <si>
    <t>BALANCE AS AT 30 JUNE 2014 (Unaudited)</t>
  </si>
  <si>
    <r>
      <t>30 June 2014
(</t>
    </r>
    <r>
      <rPr>
        <b/>
        <sz val="10"/>
        <rFont val="Verdana"/>
        <family val="2"/>
      </rPr>
      <t>€</t>
    </r>
    <r>
      <rPr>
        <b/>
        <sz val="10"/>
        <rFont val="Arial"/>
        <family val="2"/>
      </rPr>
      <t xml:space="preserve"> in thousands)
Unaudited</t>
    </r>
  </si>
  <si>
    <t>(€ in millions)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</si>
  <si>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Change percentages are based on non-rounded figures.</t>
    </r>
  </si>
  <si>
    <r>
      <t>y.o.y. change</t>
    </r>
    <r>
      <rPr>
        <b/>
        <vertAlign val="superscript"/>
        <sz val="10"/>
        <rFont val="Arial"/>
        <family val="2"/>
      </rPr>
      <t>1</t>
    </r>
  </si>
  <si>
    <t>Investments in financial fixed assets</t>
  </si>
  <si>
    <t>Net increase/(decrease) in cash and cash equivalents</t>
  </si>
  <si>
    <t>Financial (losses)/gains</t>
  </si>
  <si>
    <t>Income tax (expense)/income</t>
  </si>
  <si>
    <t>Actuarial (losses)/gains on defined benefit obligations</t>
  </si>
  <si>
    <t>Q2 '14
Unaudited</t>
  </si>
  <si>
    <t>Q2 '13
Unaudited</t>
  </si>
  <si>
    <t>H1 '14
Unaudited</t>
  </si>
  <si>
    <t>H1 '13
Unaudited</t>
  </si>
  <si>
    <t xml:space="preserve">Q2 '14
Unaudited
</t>
  </si>
  <si>
    <t>30 June 2014
Unaudited</t>
  </si>
  <si>
    <t>Accruals and other liabilities</t>
  </si>
  <si>
    <t>31 December 2013
Audited</t>
  </si>
  <si>
    <t>Result for the period</t>
  </si>
  <si>
    <t>Cash and cash equivalents at the beginning of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</si>
</sst>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  <numFmt numFmtId="166" formatCode="[$-409]dd\-mmm\-yy;@"/>
    <numFmt numFmtId="167" formatCode="#,##0.0"/>
  </numFmts>
  <fonts count="32" x14ac:knownFonts="1">
    <font>
      <sz val="10"/>
      <name val="Arial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i/>
      <sz val="10"/>
      <name val="Arial"/>
      <family val="2"/>
    </font>
    <font>
      <b/>
      <sz val="10"/>
      <color theme="3"/>
      <name val="Arial"/>
      <family val="2"/>
    </font>
    <font>
      <vertAlign val="superscript"/>
      <sz val="10"/>
      <name val="Arial"/>
      <family val="2"/>
    </font>
    <font>
      <b/>
      <u/>
      <sz val="10"/>
      <color theme="3" tint="-0.499984740745262"/>
      <name val="Arial"/>
      <family val="2"/>
    </font>
    <font>
      <i/>
      <sz val="8"/>
      <color theme="2" tint="-0.499984740745262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006100"/>
      <name val="Verdana"/>
      <family val="2"/>
    </font>
    <font>
      <sz val="9"/>
      <color rgb="FF9C0006"/>
      <name val="Verdana"/>
      <family val="2"/>
    </font>
    <font>
      <sz val="9"/>
      <color rgb="FF9C6500"/>
      <name val="Verdana"/>
      <family val="2"/>
    </font>
    <font>
      <sz val="9"/>
      <color rgb="FF3F3F76"/>
      <name val="Verdana"/>
      <family val="2"/>
    </font>
    <font>
      <b/>
      <sz val="9"/>
      <color rgb="FF3F3F3F"/>
      <name val="Verdana"/>
      <family val="2"/>
    </font>
    <font>
      <b/>
      <sz val="9"/>
      <color rgb="FFFA7D00"/>
      <name val="Verdana"/>
      <family val="2"/>
    </font>
    <font>
      <sz val="9"/>
      <color rgb="FFFA7D00"/>
      <name val="Verdana"/>
      <family val="2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i/>
      <sz val="9"/>
      <color rgb="FF7F7F7F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sz val="8"/>
      <color indexed="8"/>
      <name val="Arial"/>
      <family val="2"/>
    </font>
    <font>
      <b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DA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hair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hair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</borders>
  <cellStyleXfs count="81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10" applyNumberFormat="0" applyAlignment="0" applyProtection="0"/>
    <xf numFmtId="0" fontId="22" fillId="9" borderId="11" applyNumberFormat="0" applyAlignment="0" applyProtection="0"/>
    <xf numFmtId="0" fontId="23" fillId="9" borderId="10" applyNumberFormat="0" applyAlignment="0" applyProtection="0"/>
    <xf numFmtId="0" fontId="24" fillId="0" borderId="12" applyNumberFormat="0" applyFill="0" applyAlignment="0" applyProtection="0"/>
    <xf numFmtId="0" fontId="25" fillId="10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3" fontId="30" fillId="0" borderId="0" applyFill="0" applyBorder="0" applyProtection="0">
      <alignment horizontal="left"/>
    </xf>
    <xf numFmtId="0" fontId="1" fillId="11" borderId="14" applyNumberFormat="0" applyFont="0" applyAlignment="0" applyProtection="0"/>
  </cellStyleXfs>
  <cellXfs count="163">
    <xf numFmtId="0" fontId="0" fillId="0" borderId="0" xfId="0"/>
    <xf numFmtId="0" fontId="0" fillId="2" borderId="0" xfId="0" applyFill="1"/>
    <xf numFmtId="0" fontId="5" fillId="2" borderId="0" xfId="0" applyFont="1" applyFill="1"/>
    <xf numFmtId="0" fontId="7" fillId="2" borderId="0" xfId="0" applyFont="1" applyFill="1"/>
    <xf numFmtId="0" fontId="0" fillId="2" borderId="0" xfId="0" applyFont="1" applyFill="1" applyAlignment="1">
      <alignment horizontal="left" indent="1"/>
    </xf>
    <xf numFmtId="0" fontId="0" fillId="0" borderId="0" xfId="0" applyAlignment="1">
      <alignment vertical="top"/>
    </xf>
    <xf numFmtId="3" fontId="5" fillId="2" borderId="2" xfId="0" applyNumberFormat="1" applyFont="1" applyFill="1" applyBorder="1" applyAlignment="1">
      <alignment horizontal="right" vertical="top"/>
    </xf>
    <xf numFmtId="3" fontId="5" fillId="3" borderId="2" xfId="0" applyNumberFormat="1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left" indent="1"/>
    </xf>
    <xf numFmtId="0" fontId="5" fillId="2" borderId="0" xfId="0" applyFont="1" applyFill="1" applyBorder="1"/>
    <xf numFmtId="0" fontId="5" fillId="2" borderId="3" xfId="0" applyFont="1" applyFill="1" applyBorder="1"/>
    <xf numFmtId="3" fontId="5" fillId="2" borderId="3" xfId="0" applyNumberFormat="1" applyFont="1" applyFill="1" applyBorder="1" applyAlignment="1">
      <alignment horizontal="right"/>
    </xf>
    <xf numFmtId="3" fontId="5" fillId="3" borderId="3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0" fontId="8" fillId="2" borderId="0" xfId="0" applyFont="1" applyFill="1"/>
    <xf numFmtId="0" fontId="4" fillId="2" borderId="0" xfId="0" applyFont="1" applyFill="1" applyAlignment="1">
      <alignment horizontal="left"/>
    </xf>
    <xf numFmtId="0" fontId="10" fillId="0" borderId="0" xfId="0" applyFont="1"/>
    <xf numFmtId="3" fontId="0" fillId="2" borderId="1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9" fontId="0" fillId="2" borderId="1" xfId="37" applyFont="1" applyFill="1" applyBorder="1" applyAlignment="1">
      <alignment horizontal="right"/>
    </xf>
    <xf numFmtId="0" fontId="0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3" fontId="0" fillId="2" borderId="0" xfId="0" applyNumberFormat="1" applyFont="1" applyFill="1" applyAlignment="1">
      <alignment horizontal="right"/>
    </xf>
    <xf numFmtId="3" fontId="0" fillId="3" borderId="0" xfId="0" applyNumberFormat="1" applyFont="1" applyFill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0" fillId="3" borderId="0" xfId="0" applyNumberFormat="1" applyFont="1" applyFill="1" applyBorder="1" applyAlignment="1">
      <alignment horizontal="right"/>
    </xf>
    <xf numFmtId="4" fontId="0" fillId="2" borderId="0" xfId="0" applyNumberFormat="1" applyFont="1" applyFill="1" applyAlignment="1">
      <alignment horizontal="right"/>
    </xf>
    <xf numFmtId="4" fontId="0" fillId="3" borderId="0" xfId="0" applyNumberFormat="1" applyFont="1" applyFill="1" applyAlignment="1">
      <alignment horizontal="right"/>
    </xf>
    <xf numFmtId="4" fontId="0" fillId="2" borderId="3" xfId="0" applyNumberFormat="1" applyFont="1" applyFill="1" applyBorder="1" applyAlignment="1">
      <alignment horizontal="right"/>
    </xf>
    <xf numFmtId="4" fontId="0" fillId="3" borderId="3" xfId="0" applyNumberFormat="1" applyFont="1" applyFill="1" applyBorder="1" applyAlignment="1">
      <alignment horizontal="right"/>
    </xf>
    <xf numFmtId="0" fontId="0" fillId="2" borderId="0" xfId="0" quotePrefix="1" applyFont="1" applyFill="1" applyAlignment="1">
      <alignment horizontal="left"/>
    </xf>
    <xf numFmtId="3" fontId="5" fillId="2" borderId="2" xfId="0" applyNumberFormat="1" applyFont="1" applyFill="1" applyBorder="1" applyAlignment="1">
      <alignment horizontal="right" vertical="top" wrapText="1"/>
    </xf>
    <xf numFmtId="9" fontId="0" fillId="2" borderId="0" xfId="37" applyFont="1" applyFill="1" applyAlignment="1">
      <alignment horizontal="right"/>
    </xf>
    <xf numFmtId="0" fontId="0" fillId="2" borderId="4" xfId="0" applyFont="1" applyFill="1" applyBorder="1" applyAlignment="1">
      <alignment horizontal="left"/>
    </xf>
    <xf numFmtId="3" fontId="0" fillId="2" borderId="4" xfId="0" applyNumberFormat="1" applyFont="1" applyFill="1" applyBorder="1" applyAlignment="1">
      <alignment horizontal="right"/>
    </xf>
    <xf numFmtId="0" fontId="0" fillId="2" borderId="0" xfId="0" applyFont="1" applyFill="1" applyBorder="1"/>
    <xf numFmtId="0" fontId="0" fillId="2" borderId="3" xfId="0" applyFont="1" applyFill="1" applyBorder="1"/>
    <xf numFmtId="9" fontId="0" fillId="2" borderId="0" xfId="37" applyFont="1" applyFill="1" applyBorder="1" applyAlignment="1">
      <alignment horizontal="right"/>
    </xf>
    <xf numFmtId="9" fontId="0" fillId="2" borderId="3" xfId="37" applyFont="1" applyFill="1" applyBorder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5" fillId="2" borderId="5" xfId="0" applyFont="1" applyFill="1" applyBorder="1"/>
    <xf numFmtId="3" fontId="5" fillId="2" borderId="5" xfId="0" applyNumberFormat="1" applyFont="1" applyFill="1" applyBorder="1" applyAlignment="1">
      <alignment horizontal="right"/>
    </xf>
    <xf numFmtId="3" fontId="5" fillId="3" borderId="5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 indent="1"/>
    </xf>
    <xf numFmtId="4" fontId="0" fillId="2" borderId="0" xfId="0" applyNumberFormat="1" applyFont="1" applyFill="1" applyBorder="1" applyAlignment="1">
      <alignment horizontal="right"/>
    </xf>
    <xf numFmtId="4" fontId="0" fillId="3" borderId="0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/>
    </xf>
    <xf numFmtId="0" fontId="0" fillId="2" borderId="0" xfId="0" applyNumberFormat="1" applyFont="1" applyFill="1" applyAlignment="1">
      <alignment horizontal="left"/>
    </xf>
    <xf numFmtId="0" fontId="0" fillId="2" borderId="3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3" fontId="5" fillId="3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9" fontId="0" fillId="3" borderId="0" xfId="37" applyFont="1" applyFill="1" applyAlignment="1">
      <alignment horizontal="right"/>
    </xf>
    <xf numFmtId="0" fontId="7" fillId="2" borderId="0" xfId="0" applyFont="1" applyFill="1" applyAlignment="1">
      <alignment horizontal="left" indent="1"/>
    </xf>
    <xf numFmtId="9" fontId="7" fillId="2" borderId="0" xfId="37" applyFont="1" applyFill="1" applyAlignment="1">
      <alignment horizontal="right"/>
    </xf>
    <xf numFmtId="9" fontId="7" fillId="3" borderId="0" xfId="37" applyFont="1" applyFill="1" applyAlignment="1">
      <alignment horizontal="right"/>
    </xf>
    <xf numFmtId="166" fontId="5" fillId="0" borderId="2" xfId="0" applyNumberFormat="1" applyFont="1" applyFill="1" applyBorder="1" applyAlignment="1">
      <alignment horizontal="right" vertical="top"/>
    </xf>
    <xf numFmtId="166" fontId="5" fillId="3" borderId="2" xfId="0" applyNumberFormat="1" applyFont="1" applyFill="1" applyBorder="1" applyAlignment="1">
      <alignment horizontal="right" vertical="top"/>
    </xf>
    <xf numFmtId="3" fontId="0" fillId="2" borderId="5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3" fontId="0" fillId="3" borderId="3" xfId="0" applyNumberFormat="1" applyFont="1" applyFill="1" applyBorder="1" applyAlignment="1">
      <alignment horizontal="right"/>
    </xf>
    <xf numFmtId="3" fontId="0" fillId="2" borderId="3" xfId="0" applyNumberFormat="1" applyFont="1" applyFill="1" applyBorder="1" applyAlignment="1">
      <alignment horizontal="right"/>
    </xf>
    <xf numFmtId="9" fontId="3" fillId="2" borderId="3" xfId="37" applyFont="1" applyFill="1" applyBorder="1" applyAlignment="1">
      <alignment horizontal="right"/>
    </xf>
    <xf numFmtId="9" fontId="3" fillId="2" borderId="0" xfId="37" applyFont="1" applyFill="1" applyBorder="1" applyAlignment="1">
      <alignment horizontal="right"/>
    </xf>
    <xf numFmtId="0" fontId="5" fillId="2" borderId="6" xfId="0" applyFont="1" applyFill="1" applyBorder="1"/>
    <xf numFmtId="0" fontId="0" fillId="3" borderId="6" xfId="0" applyFill="1" applyBorder="1"/>
    <xf numFmtId="0" fontId="0" fillId="2" borderId="6" xfId="0" applyFill="1" applyBorder="1"/>
    <xf numFmtId="0" fontId="0" fillId="2" borderId="2" xfId="0" applyFont="1" applyFill="1" applyBorder="1" applyAlignment="1">
      <alignment vertical="top"/>
    </xf>
    <xf numFmtId="0" fontId="7" fillId="0" borderId="0" xfId="0" applyFont="1"/>
    <xf numFmtId="9" fontId="3" fillId="2" borderId="0" xfId="37" applyFont="1" applyFill="1" applyAlignment="1">
      <alignment horizontal="right"/>
    </xf>
    <xf numFmtId="9" fontId="3" fillId="3" borderId="0" xfId="37" applyFont="1" applyFill="1" applyAlignment="1">
      <alignment horizontal="right"/>
    </xf>
    <xf numFmtId="0" fontId="0" fillId="0" borderId="0" xfId="0" applyFont="1"/>
    <xf numFmtId="0" fontId="7" fillId="2" borderId="0" xfId="0" applyFont="1" applyFill="1" applyBorder="1"/>
    <xf numFmtId="9" fontId="7" fillId="2" borderId="0" xfId="37" applyFont="1" applyFill="1" applyBorder="1" applyAlignment="1">
      <alignment horizontal="right"/>
    </xf>
    <xf numFmtId="9" fontId="7" fillId="3" borderId="0" xfId="37" applyFont="1" applyFill="1" applyBorder="1" applyAlignment="1">
      <alignment horizontal="right"/>
    </xf>
    <xf numFmtId="2" fontId="0" fillId="2" borderId="0" xfId="38" applyNumberFormat="1" applyFont="1" applyFill="1" applyBorder="1" applyAlignment="1">
      <alignment horizontal="right"/>
    </xf>
    <xf numFmtId="2" fontId="0" fillId="3" borderId="0" xfId="38" applyNumberFormat="1" applyFont="1" applyFill="1" applyBorder="1" applyAlignment="1">
      <alignment horizontal="right"/>
    </xf>
    <xf numFmtId="2" fontId="0" fillId="3" borderId="3" xfId="38" applyNumberFormat="1" applyFont="1" applyFill="1" applyBorder="1" applyAlignment="1">
      <alignment horizontal="right"/>
    </xf>
    <xf numFmtId="2" fontId="0" fillId="2" borderId="3" xfId="38" applyNumberFormat="1" applyFont="1" applyFill="1" applyBorder="1" applyAlignment="1">
      <alignment horizontal="right"/>
    </xf>
    <xf numFmtId="0" fontId="0" fillId="2" borderId="2" xfId="0" applyFont="1" applyFill="1" applyBorder="1" applyAlignment="1">
      <alignment vertical="top" wrapText="1"/>
    </xf>
    <xf numFmtId="3" fontId="0" fillId="0" borderId="0" xfId="0" applyNumberFormat="1"/>
    <xf numFmtId="9" fontId="0" fillId="0" borderId="0" xfId="0" applyNumberFormat="1"/>
    <xf numFmtId="3" fontId="5" fillId="4" borderId="2" xfId="0" applyNumberFormat="1" applyFont="1" applyFill="1" applyBorder="1" applyAlignment="1">
      <alignment horizontal="right" vertical="top"/>
    </xf>
    <xf numFmtId="3" fontId="5" fillId="4" borderId="5" xfId="0" applyNumberFormat="1" applyFont="1" applyFill="1" applyBorder="1" applyAlignment="1">
      <alignment horizontal="right"/>
    </xf>
    <xf numFmtId="3" fontId="0" fillId="4" borderId="1" xfId="0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>
      <alignment horizontal="right"/>
    </xf>
    <xf numFmtId="9" fontId="0" fillId="4" borderId="0" xfId="37" applyFont="1" applyFill="1" applyAlignment="1">
      <alignment horizontal="right"/>
    </xf>
    <xf numFmtId="3" fontId="0" fillId="4" borderId="0" xfId="0" applyNumberFormat="1" applyFont="1" applyFill="1" applyAlignment="1">
      <alignment horizontal="right"/>
    </xf>
    <xf numFmtId="3" fontId="5" fillId="4" borderId="0" xfId="0" applyNumberFormat="1" applyFont="1" applyFill="1" applyBorder="1" applyAlignment="1">
      <alignment horizontal="right"/>
    </xf>
    <xf numFmtId="0" fontId="0" fillId="4" borderId="6" xfId="0" applyFill="1" applyBorder="1"/>
    <xf numFmtId="9" fontId="3" fillId="4" borderId="0" xfId="37" applyFont="1" applyFill="1" applyAlignment="1">
      <alignment horizontal="right"/>
    </xf>
    <xf numFmtId="9" fontId="7" fillId="4" borderId="0" xfId="37" applyFont="1" applyFill="1" applyAlignment="1">
      <alignment horizontal="right"/>
    </xf>
    <xf numFmtId="4" fontId="0" fillId="4" borderId="0" xfId="0" applyNumberFormat="1" applyFont="1" applyFill="1" applyAlignment="1">
      <alignment horizontal="right"/>
    </xf>
    <xf numFmtId="4" fontId="0" fillId="4" borderId="3" xfId="0" applyNumberFormat="1" applyFont="1" applyFill="1" applyBorder="1" applyAlignment="1">
      <alignment horizontal="right"/>
    </xf>
    <xf numFmtId="167" fontId="0" fillId="3" borderId="0" xfId="0" applyNumberFormat="1" applyFont="1" applyFill="1" applyAlignment="1">
      <alignment horizontal="right"/>
    </xf>
    <xf numFmtId="167" fontId="0" fillId="2" borderId="0" xfId="0" applyNumberFormat="1" applyFont="1" applyFill="1" applyAlignment="1">
      <alignment horizontal="right"/>
    </xf>
    <xf numFmtId="167" fontId="0" fillId="3" borderId="1" xfId="0" applyNumberFormat="1" applyFont="1" applyFill="1" applyBorder="1" applyAlignment="1">
      <alignment horizontal="right"/>
    </xf>
    <xf numFmtId="167" fontId="0" fillId="2" borderId="1" xfId="0" applyNumberFormat="1" applyFont="1" applyFill="1" applyBorder="1" applyAlignment="1">
      <alignment horizontal="right"/>
    </xf>
    <xf numFmtId="167" fontId="0" fillId="3" borderId="3" xfId="0" applyNumberFormat="1" applyFont="1" applyFill="1" applyBorder="1" applyAlignment="1">
      <alignment horizontal="right"/>
    </xf>
    <xf numFmtId="167" fontId="0" fillId="2" borderId="3" xfId="0" applyNumberFormat="1" applyFont="1" applyFill="1" applyBorder="1" applyAlignment="1">
      <alignment horizontal="right"/>
    </xf>
    <xf numFmtId="0" fontId="5" fillId="0" borderId="0" xfId="0" applyFont="1"/>
    <xf numFmtId="9" fontId="0" fillId="0" borderId="0" xfId="37" applyFont="1"/>
    <xf numFmtId="3" fontId="0" fillId="2" borderId="0" xfId="0" applyNumberFormat="1" applyFill="1"/>
    <xf numFmtId="3" fontId="0" fillId="4" borderId="5" xfId="0" applyNumberFormat="1" applyFont="1" applyFill="1" applyBorder="1" applyAlignment="1">
      <alignment horizontal="right"/>
    </xf>
    <xf numFmtId="3" fontId="0" fillId="4" borderId="0" xfId="0" applyNumberFormat="1" applyFont="1" applyFill="1" applyBorder="1" applyAlignment="1">
      <alignment horizontal="right"/>
    </xf>
    <xf numFmtId="0" fontId="7" fillId="2" borderId="0" xfId="0" applyFont="1" applyFill="1" applyAlignment="1">
      <alignment vertical="top"/>
    </xf>
    <xf numFmtId="0" fontId="0" fillId="0" borderId="6" xfId="0" applyFill="1" applyBorder="1"/>
    <xf numFmtId="0" fontId="0" fillId="0" borderId="5" xfId="0" applyFill="1" applyBorder="1"/>
    <xf numFmtId="0" fontId="0" fillId="0" borderId="0" xfId="0" applyBorder="1"/>
    <xf numFmtId="3" fontId="5" fillId="0" borderId="2" xfId="0" applyNumberFormat="1" applyFont="1" applyFill="1" applyBorder="1" applyAlignment="1">
      <alignment horizontal="right" vertical="top"/>
    </xf>
    <xf numFmtId="4" fontId="0" fillId="0" borderId="0" xfId="0" applyNumberFormat="1" applyFont="1" applyFill="1" applyBorder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3" xfId="0" applyNumberFormat="1" applyFont="1" applyFill="1" applyBorder="1" applyAlignment="1">
      <alignment horizontal="right"/>
    </xf>
    <xf numFmtId="9" fontId="0" fillId="0" borderId="0" xfId="37" applyFont="1" applyFill="1" applyAlignment="1">
      <alignment horizontal="right"/>
    </xf>
    <xf numFmtId="9" fontId="3" fillId="0" borderId="0" xfId="37" applyFont="1" applyFill="1" applyAlignment="1">
      <alignment horizontal="right"/>
    </xf>
    <xf numFmtId="9" fontId="7" fillId="0" borderId="0" xfId="37" applyFont="1" applyFill="1" applyAlignment="1">
      <alignment horizontal="right"/>
    </xf>
    <xf numFmtId="3" fontId="0" fillId="0" borderId="5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0" fillId="2" borderId="2" xfId="0" applyFont="1" applyFill="1" applyBorder="1" applyAlignment="1">
      <alignment horizontal="right" vertical="top" wrapText="1"/>
    </xf>
    <xf numFmtId="0" fontId="5" fillId="3" borderId="3" xfId="0" applyFont="1" applyFill="1" applyBorder="1"/>
    <xf numFmtId="0" fontId="0" fillId="2" borderId="3" xfId="0" applyFont="1" applyFill="1" applyBorder="1" applyAlignment="1">
      <alignment vertical="top"/>
    </xf>
    <xf numFmtId="49" fontId="5" fillId="0" borderId="2" xfId="0" applyNumberFormat="1" applyFont="1" applyFill="1" applyBorder="1" applyAlignment="1">
      <alignment horizontal="right" vertical="top" wrapText="1"/>
    </xf>
    <xf numFmtId="49" fontId="5" fillId="3" borderId="2" xfId="0" applyNumberFormat="1" applyFont="1" applyFill="1" applyBorder="1" applyAlignment="1">
      <alignment horizontal="right" vertical="top" wrapText="1"/>
    </xf>
    <xf numFmtId="0" fontId="0" fillId="3" borderId="0" xfId="0" applyFill="1"/>
    <xf numFmtId="3" fontId="0" fillId="2" borderId="3" xfId="0" applyNumberFormat="1" applyFont="1" applyFill="1" applyBorder="1" applyAlignment="1">
      <alignment horizontal="right" vertical="top"/>
    </xf>
    <xf numFmtId="3" fontId="0" fillId="3" borderId="3" xfId="0" applyNumberFormat="1" applyFont="1" applyFill="1" applyBorder="1" applyAlignment="1">
      <alignment horizontal="right" vertical="top"/>
    </xf>
    <xf numFmtId="167" fontId="5" fillId="3" borderId="3" xfId="0" applyNumberFormat="1" applyFont="1" applyFill="1" applyBorder="1" applyAlignment="1">
      <alignment horizontal="right"/>
    </xf>
    <xf numFmtId="167" fontId="5" fillId="2" borderId="3" xfId="0" applyNumberFormat="1" applyFont="1" applyFill="1" applyBorder="1" applyAlignment="1">
      <alignment horizontal="right"/>
    </xf>
    <xf numFmtId="167" fontId="5" fillId="3" borderId="0" xfId="0" applyNumberFormat="1" applyFont="1" applyFill="1" applyBorder="1"/>
    <xf numFmtId="167" fontId="5" fillId="2" borderId="0" xfId="0" applyNumberFormat="1" applyFont="1" applyFill="1" applyBorder="1"/>
    <xf numFmtId="167" fontId="0" fillId="3" borderId="0" xfId="0" applyNumberFormat="1" applyFill="1"/>
    <xf numFmtId="167" fontId="0" fillId="0" borderId="0" xfId="0" applyNumberFormat="1"/>
    <xf numFmtId="0" fontId="5" fillId="0" borderId="0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4" xfId="0" applyFont="1" applyFill="1" applyBorder="1" applyAlignment="1">
      <alignment horizontal="left"/>
    </xf>
    <xf numFmtId="0" fontId="7" fillId="0" borderId="0" xfId="0" applyFont="1" applyFill="1"/>
    <xf numFmtId="3" fontId="5" fillId="3" borderId="2" xfId="0" applyNumberFormat="1" applyFont="1" applyFill="1" applyBorder="1" applyAlignment="1">
      <alignment horizontal="right" vertical="top" wrapText="1"/>
    </xf>
    <xf numFmtId="3" fontId="5" fillId="0" borderId="2" xfId="0" applyNumberFormat="1" applyFont="1" applyFill="1" applyBorder="1" applyAlignment="1">
      <alignment horizontal="right" vertical="top" wrapText="1"/>
    </xf>
    <xf numFmtId="165" fontId="5" fillId="3" borderId="2" xfId="0" applyNumberFormat="1" applyFont="1" applyFill="1" applyBorder="1" applyAlignment="1">
      <alignment horizontal="right" vertical="top" wrapText="1"/>
    </xf>
    <xf numFmtId="165" fontId="5" fillId="0" borderId="2" xfId="0" applyNumberFormat="1" applyFont="1" applyFill="1" applyBorder="1" applyAlignment="1">
      <alignment horizontal="right" vertical="top" wrapText="1"/>
    </xf>
    <xf numFmtId="0" fontId="5" fillId="0" borderId="3" xfId="0" applyFont="1" applyFill="1" applyBorder="1"/>
    <xf numFmtId="0" fontId="5" fillId="0" borderId="5" xfId="0" applyFont="1" applyFill="1" applyBorder="1"/>
    <xf numFmtId="3" fontId="7" fillId="2" borderId="0" xfId="0" applyNumberFormat="1" applyFont="1" applyFill="1"/>
    <xf numFmtId="3" fontId="7" fillId="3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0" fillId="2" borderId="2" xfId="0" applyNumberFormat="1" applyFont="1" applyFill="1" applyBorder="1" applyAlignment="1">
      <alignment horizontal="right"/>
    </xf>
    <xf numFmtId="3" fontId="5" fillId="3" borderId="16" xfId="0" applyNumberFormat="1" applyFont="1" applyFill="1" applyBorder="1" applyAlignment="1">
      <alignment horizontal="right"/>
    </xf>
    <xf numFmtId="3" fontId="5" fillId="2" borderId="16" xfId="0" applyNumberFormat="1" applyFont="1" applyFill="1" applyBorder="1" applyAlignment="1">
      <alignment horizontal="right"/>
    </xf>
    <xf numFmtId="0" fontId="11" fillId="0" borderId="0" xfId="0" applyFont="1" applyAlignment="1">
      <alignment horizontal="left" vertical="top" wrapText="1"/>
    </xf>
    <xf numFmtId="0" fontId="0" fillId="2" borderId="5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wrapText="1"/>
    </xf>
  </cellXfs>
  <cellStyles count="81">
    <cellStyle name="20% - Accent1" xfId="56" builtinId="30" customBuiltin="1"/>
    <cellStyle name="20% - Accent2" xfId="60" builtinId="34" customBuiltin="1"/>
    <cellStyle name="20% - Accent3" xfId="64" builtinId="38" customBuiltin="1"/>
    <cellStyle name="20% - Accent4" xfId="68" builtinId="42" customBuiltin="1"/>
    <cellStyle name="20% - Accent5" xfId="72" builtinId="46" customBuiltin="1"/>
    <cellStyle name="20% - Accent6" xfId="76" builtinId="50" customBuiltin="1"/>
    <cellStyle name="40% - Accent1" xfId="57" builtinId="31" customBuiltin="1"/>
    <cellStyle name="40% - Accent2" xfId="61" builtinId="35" customBuiltin="1"/>
    <cellStyle name="40% - Accent3" xfId="65" builtinId="39" customBuiltin="1"/>
    <cellStyle name="40% - Accent4" xfId="69" builtinId="43" customBuiltin="1"/>
    <cellStyle name="40% - Accent5" xfId="73" builtinId="47" customBuiltin="1"/>
    <cellStyle name="40% - Accent6" xfId="77" builtinId="51" customBuiltin="1"/>
    <cellStyle name="60% - Accent1" xfId="58" builtinId="32" customBuiltin="1"/>
    <cellStyle name="60% - Accent2" xfId="62" builtinId="36" customBuiltin="1"/>
    <cellStyle name="60% - Accent3" xfId="66" builtinId="40" customBuiltin="1"/>
    <cellStyle name="60% - Accent4" xfId="70" builtinId="44" customBuiltin="1"/>
    <cellStyle name="60% - Accent5" xfId="74" builtinId="48" customBuiltin="1"/>
    <cellStyle name="60% - Accent6" xfId="78" builtinId="52" customBuiltin="1"/>
    <cellStyle name="Accent1" xfId="55" builtinId="29" customBuiltin="1"/>
    <cellStyle name="Accent2" xfId="59" builtinId="33" customBuiltin="1"/>
    <cellStyle name="Accent3" xfId="63" builtinId="37" customBuiltin="1"/>
    <cellStyle name="Accent4" xfId="67" builtinId="41" customBuiltin="1"/>
    <cellStyle name="Accent5" xfId="71" builtinId="45" customBuiltin="1"/>
    <cellStyle name="Accent6" xfId="75" builtinId="49" customBuiltin="1"/>
    <cellStyle name="Bad" xfId="45" builtinId="27" customBuiltin="1"/>
    <cellStyle name="Calculation" xfId="49" builtinId="22" customBuiltin="1"/>
    <cellStyle name="Check Cell" xfId="51" builtinId="23" customBuiltin="1"/>
    <cellStyle name="Comma" xfId="38" builtinId="3"/>
    <cellStyle name="Comma 2" xfId="1"/>
    <cellStyle name="Comma 22" xfId="2"/>
    <cellStyle name="Comma 23" xfId="3"/>
    <cellStyle name="Comma 3" xfId="4"/>
    <cellStyle name="Comma 3 2" xfId="5"/>
    <cellStyle name="Comma 3 3" xfId="6"/>
    <cellStyle name="Comma 3 4" xfId="7"/>
    <cellStyle name="Comma 3 5" xfId="8"/>
    <cellStyle name="Comma 3 6" xfId="9"/>
    <cellStyle name="Comma 3 7" xfId="10"/>
    <cellStyle name="Comma 4" xfId="11"/>
    <cellStyle name="Comma 4 2" xfId="12"/>
    <cellStyle name="Comma 4 3" xfId="13"/>
    <cellStyle name="Comma 4 4" xfId="14"/>
    <cellStyle name="Comma 4 5" xfId="15"/>
    <cellStyle name="Comma 4 6" xfId="16"/>
    <cellStyle name="Comma 4 7" xfId="17"/>
    <cellStyle name="Comma 5" xfId="18"/>
    <cellStyle name="Comma 8" xfId="19"/>
    <cellStyle name="Explanatory Text" xfId="53" builtinId="53" customBuiltin="1"/>
    <cellStyle name="Good" xfId="44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Hyperlink 2" xfId="20"/>
    <cellStyle name="imabs" xfId="21"/>
    <cellStyle name="imabs 2" xfId="22"/>
    <cellStyle name="imabs_Equity current period vs prev period" xfId="23"/>
    <cellStyle name="Input" xfId="47" builtinId="20" customBuiltin="1"/>
    <cellStyle name="Linked Cell" xfId="50" builtinId="24" customBuiltin="1"/>
    <cellStyle name="Neutral" xfId="46" builtinId="28" customBuiltin="1"/>
    <cellStyle name="Normal" xfId="0" builtinId="0"/>
    <cellStyle name="Normal 2" xfId="24"/>
    <cellStyle name="Normal 2 7" xfId="25"/>
    <cellStyle name="Normal 2 8" xfId="26"/>
    <cellStyle name="Normal 3" xfId="79"/>
    <cellStyle name="Note 2" xfId="80"/>
    <cellStyle name="Output" xfId="48" builtinId="21" customBuiltin="1"/>
    <cellStyle name="Percent" xfId="37" builtinId="5"/>
    <cellStyle name="Percent 2" xfId="27"/>
    <cellStyle name="Percent 3" xfId="28"/>
    <cellStyle name="Percent 3 2" xfId="29"/>
    <cellStyle name="Percent 3 3" xfId="30"/>
    <cellStyle name="Percent 3 4" xfId="31"/>
    <cellStyle name="Percent 3 5" xfId="32"/>
    <cellStyle name="Percent 3 6" xfId="33"/>
    <cellStyle name="Percent 3 7" xfId="34"/>
    <cellStyle name="Percent 4" xfId="35"/>
    <cellStyle name="Percent 8" xfId="36"/>
    <cellStyle name="Title" xfId="39" builtinId="15" customBuiltin="1"/>
    <cellStyle name="Total" xfId="54" builtinId="25" customBuiltin="1"/>
    <cellStyle name="Warning Text" xfId="52" builtinId="11" customBuiltin="1"/>
  </cellStyles>
  <dxfs count="0"/>
  <tableStyles count="0" defaultTableStyle="TableStyleMedium2" defaultPivotStyle="PivotStyleLight16"/>
  <colors>
    <mruColors>
      <color rgb="FFE3EDA5"/>
      <color rgb="FF00A854"/>
      <color rgb="FF00CC66"/>
      <color rgb="FF008E00"/>
      <color rgb="FF00C400"/>
      <color rgb="FFDBE88C"/>
      <color rgb="FFDDEA9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593911</xdr:colOff>
      <xdr:row>19</xdr:row>
      <xdr:rowOff>33051</xdr:rowOff>
    </xdr:from>
    <xdr:to>
      <xdr:col>3</xdr:col>
      <xdr:colOff>103676</xdr:colOff>
      <xdr:row>23</xdr:row>
      <xdr:rowOff>131924</xdr:rowOff>
    </xdr:to>
    <xdr:sp macro="" textlink="">
      <xdr:nvSpPr>
        <xdr:cNvPr id="2" name="Abgerundetes Rechteck 13"/>
        <xdr:cNvSpPr/>
      </xdr:nvSpPr>
      <xdr:spPr bwMode="auto">
        <a:xfrm>
          <a:off x="1203511" y="3109626"/>
          <a:ext cx="728965" cy="746573"/>
        </a:xfrm>
        <a:prstGeom prst="roundRect">
          <a:avLst/>
        </a:prstGeom>
        <a:solidFill>
          <a:schemeClr val="accent1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72000" tIns="0" rIns="7200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GB" sz="4000" b="1">
              <a:solidFill>
                <a:schemeClr val="bg1"/>
              </a:solidFill>
              <a:latin typeface="Verdana" pitchFamily="34" charset="0"/>
            </a:rPr>
            <a:t>›</a:t>
          </a:r>
        </a:p>
      </xdr:txBody>
    </xdr:sp>
    <xdr:clientData/>
  </xdr:twoCellAnchor>
  <xdr:twoCellAnchor>
    <xdr:from>
      <xdr:col>3</xdr:col>
      <xdr:colOff>226823</xdr:colOff>
      <xdr:row>19</xdr:row>
      <xdr:rowOff>66873</xdr:rowOff>
    </xdr:from>
    <xdr:to>
      <xdr:col>16</xdr:col>
      <xdr:colOff>224118</xdr:colOff>
      <xdr:row>23</xdr:row>
      <xdr:rowOff>104505</xdr:rowOff>
    </xdr:to>
    <xdr:sp macro="" textlink="">
      <xdr:nvSpPr>
        <xdr:cNvPr id="3" name="Title 2"/>
        <xdr:cNvSpPr>
          <a:spLocks noGrp="1"/>
        </xdr:cNvSpPr>
      </xdr:nvSpPr>
      <xdr:spPr>
        <a:xfrm>
          <a:off x="2055623" y="3143448"/>
          <a:ext cx="7922095" cy="685332"/>
        </a:xfrm>
        <a:prstGeom prst="rect">
          <a:avLst/>
        </a:prstGeom>
        <a:noFill/>
      </xdr:spPr>
      <xdr:txBody>
        <a:bodyPr vert="horz" wrap="square" lIns="0" tIns="45720" rIns="0" bIns="45720" rtlCol="0" anchor="ctr">
          <a:noAutofit/>
        </a:bodyPr>
        <a:lstStyle>
          <a:lvl1pPr algn="l" defTabSz="457200" rtl="0" eaLnBrk="1" latinLnBrk="0" hangingPunct="1">
            <a:spcBef>
              <a:spcPct val="0"/>
            </a:spcBef>
            <a:buNone/>
            <a:defRPr lang="en-US" sz="3200" kern="1200" dirty="0">
              <a:solidFill>
                <a:schemeClr val="tx1"/>
              </a:solidFill>
              <a:latin typeface="Verdana" pitchFamily="34" charset="0"/>
              <a:ea typeface="Verdana" pitchFamily="34" charset="0"/>
              <a:cs typeface="Verdana" pitchFamily="34" charset="0"/>
            </a:defRPr>
          </a:lvl1pPr>
        </a:lstStyle>
        <a:p>
          <a:r>
            <a:rPr lang="en-US" sz="3800">
              <a:solidFill>
                <a:schemeClr val="tx2">
                  <a:lumMod val="50000"/>
                </a:schemeClr>
              </a:solidFill>
              <a:latin typeface="+mn-lt"/>
            </a:rPr>
            <a:t>TOMTOM FINANCIAL DATA PACK Q2</a:t>
          </a:r>
          <a:r>
            <a:rPr lang="en-US" sz="3800" baseline="0">
              <a:solidFill>
                <a:schemeClr val="tx2">
                  <a:lumMod val="50000"/>
                </a:schemeClr>
              </a:solidFill>
              <a:latin typeface="+mn-lt"/>
            </a:rPr>
            <a:t> '14</a:t>
          </a:r>
          <a:endParaRPr lang="en-US" sz="3800">
            <a:solidFill>
              <a:schemeClr val="tx2">
                <a:lumMod val="50000"/>
              </a:schemeClr>
            </a:solidFill>
            <a:latin typeface="+mn-lt"/>
          </a:endParaRPr>
        </a:p>
      </xdr:txBody>
    </xdr:sp>
    <xdr:clientData/>
  </xdr:twoCellAnchor>
  <xdr:twoCellAnchor>
    <xdr:from>
      <xdr:col>3</xdr:col>
      <xdr:colOff>259976</xdr:colOff>
      <xdr:row>23</xdr:row>
      <xdr:rowOff>68424</xdr:rowOff>
    </xdr:from>
    <xdr:to>
      <xdr:col>16</xdr:col>
      <xdr:colOff>75797</xdr:colOff>
      <xdr:row>23</xdr:row>
      <xdr:rowOff>68424</xdr:rowOff>
    </xdr:to>
    <xdr:cxnSp macro="">
      <xdr:nvCxnSpPr>
        <xdr:cNvPr id="4" name="Straight Connector 3"/>
        <xdr:cNvCxnSpPr/>
      </xdr:nvCxnSpPr>
      <xdr:spPr>
        <a:xfrm>
          <a:off x="2088776" y="3792699"/>
          <a:ext cx="7740621" cy="0"/>
        </a:xfrm>
        <a:prstGeom prst="line">
          <a:avLst/>
        </a:prstGeom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317634</xdr:colOff>
      <xdr:row>2</xdr:row>
      <xdr:rowOff>123984</xdr:rowOff>
    </xdr:from>
    <xdr:to>
      <xdr:col>16</xdr:col>
      <xdr:colOff>359756</xdr:colOff>
      <xdr:row>5</xdr:row>
      <xdr:rowOff>62023</xdr:rowOff>
    </xdr:to>
    <xdr:pic>
      <xdr:nvPicPr>
        <xdr:cNvPr id="5" name="Picture 4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2834" y="447834"/>
          <a:ext cx="2480522" cy="4238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132315</xdr:colOff>
      <xdr:row>1</xdr:row>
      <xdr:rowOff>61633</xdr:rowOff>
    </xdr:from>
    <xdr:to>
      <xdr:col>5</xdr:col>
      <xdr:colOff>1204196</xdr:colOff>
      <xdr:row>1</xdr:row>
      <xdr:rowOff>254850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9403" y="218515"/>
          <a:ext cx="1071881" cy="19321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191547</xdr:colOff>
      <xdr:row>1</xdr:row>
      <xdr:rowOff>81644</xdr:rowOff>
    </xdr:from>
    <xdr:to>
      <xdr:col>11</xdr:col>
      <xdr:colOff>505430</xdr:colOff>
      <xdr:row>2</xdr:row>
      <xdr:rowOff>17125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1083" y="244930"/>
          <a:ext cx="1075883" cy="19401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395654</xdr:colOff>
      <xdr:row>1</xdr:row>
      <xdr:rowOff>136072</xdr:rowOff>
    </xdr:from>
    <xdr:to>
      <xdr:col>7</xdr:col>
      <xdr:colOff>695930</xdr:colOff>
      <xdr:row>2</xdr:row>
      <xdr:rowOff>71553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0868" y="299358"/>
          <a:ext cx="1075883" cy="19401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255581</xdr:colOff>
      <xdr:row>1</xdr:row>
      <xdr:rowOff>106457</xdr:rowOff>
    </xdr:from>
    <xdr:to>
      <xdr:col>11</xdr:col>
      <xdr:colOff>585541</xdr:colOff>
      <xdr:row>2</xdr:row>
      <xdr:rowOff>43712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87" y="263339"/>
          <a:ext cx="1080754" cy="1949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132316</xdr:colOff>
      <xdr:row>1</xdr:row>
      <xdr:rowOff>117662</xdr:rowOff>
    </xdr:from>
    <xdr:to>
      <xdr:col>7</xdr:col>
      <xdr:colOff>599079</xdr:colOff>
      <xdr:row>2</xdr:row>
      <xdr:rowOff>53143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345" y="274544"/>
          <a:ext cx="1071881" cy="193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300404</xdr:colOff>
      <xdr:row>1</xdr:row>
      <xdr:rowOff>95251</xdr:rowOff>
    </xdr:from>
    <xdr:to>
      <xdr:col>5</xdr:col>
      <xdr:colOff>655109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345228</xdr:colOff>
      <xdr:row>2</xdr:row>
      <xdr:rowOff>28015</xdr:rowOff>
    </xdr:from>
    <xdr:to>
      <xdr:col>5</xdr:col>
      <xdr:colOff>699933</xdr:colOff>
      <xdr:row>3</xdr:row>
      <xdr:rowOff>64350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5963" y="442633"/>
          <a:ext cx="1071882" cy="1932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311610</xdr:colOff>
      <xdr:row>1</xdr:row>
      <xdr:rowOff>106457</xdr:rowOff>
    </xdr:from>
    <xdr:to>
      <xdr:col>6</xdr:col>
      <xdr:colOff>16374</xdr:colOff>
      <xdr:row>2</xdr:row>
      <xdr:rowOff>41938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9463" y="263339"/>
          <a:ext cx="1071881" cy="1932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300404</xdr:colOff>
      <xdr:row>1</xdr:row>
      <xdr:rowOff>95251</xdr:rowOff>
    </xdr:from>
    <xdr:to>
      <xdr:col>7</xdr:col>
      <xdr:colOff>655108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661395</xdr:colOff>
      <xdr:row>1</xdr:row>
      <xdr:rowOff>23215</xdr:rowOff>
    </xdr:from>
    <xdr:to>
      <xdr:col>8</xdr:col>
      <xdr:colOff>822396</xdr:colOff>
      <xdr:row>1</xdr:row>
      <xdr:rowOff>210827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983" y="180097"/>
          <a:ext cx="1079884" cy="1876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378845</xdr:colOff>
      <xdr:row>1</xdr:row>
      <xdr:rowOff>140074</xdr:rowOff>
    </xdr:from>
    <xdr:to>
      <xdr:col>4</xdr:col>
      <xdr:colOff>16373</xdr:colOff>
      <xdr:row>2</xdr:row>
      <xdr:rowOff>75555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5227" y="296956"/>
          <a:ext cx="1071881" cy="19321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378845</xdr:colOff>
      <xdr:row>1</xdr:row>
      <xdr:rowOff>140074</xdr:rowOff>
    </xdr:from>
    <xdr:to>
      <xdr:col>4</xdr:col>
      <xdr:colOff>16373</xdr:colOff>
      <xdr:row>2</xdr:row>
      <xdr:rowOff>75555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0270" y="301999"/>
          <a:ext cx="1066278" cy="192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omTom NEW">
      <a:dk1>
        <a:srgbClr val="000000"/>
      </a:dk1>
      <a:lt1>
        <a:srgbClr val="FFFFFF"/>
      </a:lt1>
      <a:dk2>
        <a:srgbClr val="A9ABAE"/>
      </a:dk2>
      <a:lt2>
        <a:srgbClr val="FFFFFF"/>
      </a:lt2>
      <a:accent1>
        <a:srgbClr val="BED62F"/>
      </a:accent1>
      <a:accent2>
        <a:srgbClr val="000000"/>
      </a:accent2>
      <a:accent3>
        <a:srgbClr val="A9ABAE"/>
      </a:accent3>
      <a:accent4>
        <a:srgbClr val="FF1400"/>
      </a:accent4>
      <a:accent5>
        <a:srgbClr val="BED62F"/>
      </a:accent5>
      <a:accent6>
        <a:srgbClr val="FF1400"/>
      </a:accent6>
      <a:hlink>
        <a:srgbClr val="A9ABAE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C28:Q43"/>
  <sheetViews>
    <sheetView showGridLines="0" tabSelected="1" zoomScale="70" zoomScaleNormal="70" zoomScaleSheetLayoutView="85" workbookViewId="0"/>
  </sheetViews>
  <sheetFormatPr defaultRowHeight="12.75" x14ac:dyDescent="0.2"/>
  <sheetData>
    <row r="28" spans="3:17" x14ac:dyDescent="0.2">
      <c r="C28" s="17"/>
    </row>
    <row r="29" spans="3:17" ht="12.75" customHeight="1" x14ac:dyDescent="0.2"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</row>
    <row r="30" spans="3:17" x14ac:dyDescent="0.2"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</row>
    <row r="31" spans="3:17" x14ac:dyDescent="0.2"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</row>
    <row r="32" spans="3:17" x14ac:dyDescent="0.2"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</row>
    <row r="33" spans="3:17" x14ac:dyDescent="0.2"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</row>
    <row r="34" spans="3:17" x14ac:dyDescent="0.2"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</row>
    <row r="35" spans="3:17" x14ac:dyDescent="0.2"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</row>
    <row r="36" spans="3:17" x14ac:dyDescent="0.2"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</row>
    <row r="37" spans="3:17" x14ac:dyDescent="0.2"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</row>
    <row r="38" spans="3:17" x14ac:dyDescent="0.2"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</row>
    <row r="39" spans="3:17" x14ac:dyDescent="0.2"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</row>
    <row r="40" spans="3:17" x14ac:dyDescent="0.2"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</row>
    <row r="41" spans="3:17" x14ac:dyDescent="0.2"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</row>
    <row r="42" spans="3:17" x14ac:dyDescent="0.2"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</row>
    <row r="43" spans="3:17" x14ac:dyDescent="0.2"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</row>
  </sheetData>
  <mergeCells count="1">
    <mergeCell ref="C29:Q43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headerFooter scaleWithDoc="0" alignWithMargins="0">
    <oddHeader>&amp;L&amp;K03-023Copyright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N10"/>
  <sheetViews>
    <sheetView showGridLines="0" zoomScale="85" zoomScaleNormal="85" zoomScaleSheetLayoutView="85" workbookViewId="0">
      <selection activeCell="C58" sqref="C58"/>
    </sheetView>
  </sheetViews>
  <sheetFormatPr defaultRowHeight="12.75" x14ac:dyDescent="0.2"/>
  <cols>
    <col min="2" max="2" width="55.5703125" bestFit="1" customWidth="1"/>
    <col min="3" max="6" width="18.140625" customWidth="1"/>
  </cols>
  <sheetData>
    <row r="1" spans="2:14" x14ac:dyDescent="0.2">
      <c r="B1" s="1"/>
      <c r="C1" s="1"/>
      <c r="D1" s="1"/>
      <c r="E1" s="1"/>
    </row>
    <row r="2" spans="2:14" ht="20.25" x14ac:dyDescent="0.3">
      <c r="B2" s="16" t="s">
        <v>178</v>
      </c>
      <c r="C2" s="1"/>
      <c r="D2" s="1"/>
      <c r="E2" s="1"/>
    </row>
    <row r="3" spans="2:14" x14ac:dyDescent="0.2">
      <c r="B3" s="15" t="s">
        <v>136</v>
      </c>
      <c r="C3" s="1"/>
      <c r="D3" s="1"/>
      <c r="E3" s="1"/>
    </row>
    <row r="4" spans="2:14" ht="13.5" thickBot="1" x14ac:dyDescent="0.25">
      <c r="B4" s="2"/>
      <c r="C4" s="1"/>
      <c r="D4" s="1"/>
      <c r="E4" s="1"/>
    </row>
    <row r="5" spans="2:14" ht="44.25" customHeight="1" thickBot="1" x14ac:dyDescent="0.25">
      <c r="B5" s="78"/>
      <c r="C5" s="133" t="s">
        <v>181</v>
      </c>
      <c r="D5" s="132" t="s">
        <v>193</v>
      </c>
      <c r="E5" s="133" t="s">
        <v>180</v>
      </c>
      <c r="F5" s="132" t="s">
        <v>179</v>
      </c>
    </row>
    <row r="6" spans="2:14" x14ac:dyDescent="0.2">
      <c r="B6" s="20" t="s">
        <v>183</v>
      </c>
      <c r="C6" s="25">
        <v>600000000</v>
      </c>
      <c r="D6" s="24">
        <v>120000</v>
      </c>
      <c r="E6" s="25">
        <v>600000000</v>
      </c>
      <c r="F6" s="24">
        <v>120000</v>
      </c>
    </row>
    <row r="7" spans="2:14" x14ac:dyDescent="0.2">
      <c r="B7" s="20" t="s">
        <v>184</v>
      </c>
      <c r="C7" s="25">
        <v>300000000</v>
      </c>
      <c r="D7" s="24">
        <v>60000</v>
      </c>
      <c r="E7" s="25">
        <v>300000000</v>
      </c>
      <c r="F7" s="24">
        <v>60000</v>
      </c>
    </row>
    <row r="8" spans="2:14" x14ac:dyDescent="0.2">
      <c r="B8" s="20" t="s">
        <v>185</v>
      </c>
      <c r="C8" s="25">
        <v>900000000</v>
      </c>
      <c r="D8" s="24">
        <v>180000</v>
      </c>
      <c r="E8" s="25">
        <v>900000000</v>
      </c>
      <c r="F8" s="24">
        <v>180000</v>
      </c>
    </row>
    <row r="9" spans="2:14" x14ac:dyDescent="0.2">
      <c r="B9" s="20"/>
      <c r="C9" s="25"/>
      <c r="D9" s="24"/>
      <c r="E9" s="25"/>
      <c r="F9" s="24"/>
    </row>
    <row r="10" spans="2:14" s="79" customFormat="1" ht="13.5" thickBot="1" x14ac:dyDescent="0.25">
      <c r="B10" s="131" t="s">
        <v>186</v>
      </c>
      <c r="C10" s="136">
        <v>222311912</v>
      </c>
      <c r="D10" s="135">
        <v>44462</v>
      </c>
      <c r="E10" s="136">
        <v>222176212</v>
      </c>
      <c r="F10" s="135">
        <v>44435</v>
      </c>
      <c r="G10"/>
      <c r="H10"/>
      <c r="I10"/>
      <c r="K10"/>
      <c r="L10"/>
      <c r="M10"/>
      <c r="N10"/>
    </row>
  </sheetData>
  <pageMargins left="0.70866141732283472" right="0.70866141732283472" top="0.74803149606299213" bottom="0.74803149606299213" header="0.31496062992125984" footer="0.31496062992125984"/>
  <pageSetup paperSize="9" scale="69" orientation="portrait" r:id="rId1"/>
  <headerFooter scaleWithDoc="0" alignWithMargins="0">
    <oddHeader>&amp;L&amp;"Arial,Bold"TOMTOM FINANCIAL DATA PACK Q2 '14&amp;R&amp;K03-022Copyright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L44"/>
  <sheetViews>
    <sheetView showGridLines="0" zoomScale="85" zoomScaleNormal="85" zoomScaleSheetLayoutView="100" workbookViewId="0">
      <selection activeCell="C58" sqref="C58"/>
    </sheetView>
  </sheetViews>
  <sheetFormatPr defaultRowHeight="12.75" x14ac:dyDescent="0.2"/>
  <cols>
    <col min="2" max="2" width="47.5703125" customWidth="1"/>
    <col min="3" max="8" width="10.7109375" customWidth="1"/>
    <col min="9" max="9" width="2.140625" customWidth="1"/>
    <col min="11" max="11" width="2.140625" customWidth="1"/>
  </cols>
  <sheetData>
    <row r="1" spans="1:12" x14ac:dyDescent="0.2">
      <c r="B1" s="1"/>
      <c r="C1" s="1"/>
      <c r="D1" s="1"/>
      <c r="E1" s="1"/>
      <c r="F1" s="1"/>
      <c r="G1" s="1"/>
      <c r="H1" s="1"/>
    </row>
    <row r="2" spans="1:12" ht="20.25" x14ac:dyDescent="0.3">
      <c r="B2" s="16" t="s">
        <v>34</v>
      </c>
      <c r="C2" s="1"/>
      <c r="D2" s="1"/>
      <c r="E2" s="1"/>
      <c r="F2" s="1"/>
      <c r="G2" s="1"/>
      <c r="H2" s="1"/>
    </row>
    <row r="3" spans="1:12" x14ac:dyDescent="0.2">
      <c r="B3" s="15" t="s">
        <v>182</v>
      </c>
      <c r="C3" s="1"/>
      <c r="D3" s="1"/>
      <c r="E3" s="1"/>
      <c r="F3" s="1"/>
      <c r="G3" s="1"/>
      <c r="H3" s="1"/>
    </row>
    <row r="4" spans="1:12" ht="13.5" thickBot="1" x14ac:dyDescent="0.25">
      <c r="B4" s="2"/>
      <c r="C4" s="1"/>
      <c r="D4" s="1"/>
      <c r="E4" s="1"/>
      <c r="F4" s="1"/>
      <c r="G4" s="1"/>
      <c r="H4" s="1"/>
    </row>
    <row r="5" spans="1:12" s="5" customFormat="1" ht="24.75" customHeight="1" thickBot="1" x14ac:dyDescent="0.25">
      <c r="A5"/>
      <c r="B5" s="78" t="s">
        <v>0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116</v>
      </c>
      <c r="H5" s="7" t="s">
        <v>133</v>
      </c>
      <c r="J5" s="120" t="s">
        <v>134</v>
      </c>
      <c r="L5" s="93" t="s">
        <v>127</v>
      </c>
    </row>
    <row r="6" spans="1:12" x14ac:dyDescent="0.2">
      <c r="B6" s="42" t="s">
        <v>21</v>
      </c>
      <c r="C6" s="43">
        <v>201589</v>
      </c>
      <c r="D6" s="43">
        <v>250246</v>
      </c>
      <c r="E6" s="43">
        <v>244056</v>
      </c>
      <c r="F6" s="43">
        <v>267563</v>
      </c>
      <c r="G6" s="43">
        <v>205378</v>
      </c>
      <c r="H6" s="44">
        <f>'2. Cons Stat of Income'!C6</f>
        <v>251951</v>
      </c>
      <c r="J6" s="45">
        <f>'2. Cons Stat of Income'!E6</f>
        <v>457329</v>
      </c>
      <c r="L6" s="94">
        <v>963454</v>
      </c>
    </row>
    <row r="7" spans="1:12" x14ac:dyDescent="0.2">
      <c r="B7" s="35" t="s">
        <v>111</v>
      </c>
      <c r="C7" s="18">
        <v>89123</v>
      </c>
      <c r="D7" s="18">
        <v>122386</v>
      </c>
      <c r="E7" s="18">
        <v>106573</v>
      </c>
      <c r="F7" s="18">
        <v>124126</v>
      </c>
      <c r="G7" s="18">
        <v>88089</v>
      </c>
      <c r="H7" s="19">
        <f>'2. Cons Stat of Income'!C7</f>
        <v>112089</v>
      </c>
      <c r="J7" s="46">
        <f>'2. Cons Stat of Income'!E7</f>
        <v>200178</v>
      </c>
      <c r="L7" s="95">
        <v>442207</v>
      </c>
    </row>
    <row r="8" spans="1:12" ht="13.5" thickBot="1" x14ac:dyDescent="0.25">
      <c r="B8" s="10" t="s">
        <v>1</v>
      </c>
      <c r="C8" s="11">
        <v>112466</v>
      </c>
      <c r="D8" s="11">
        <v>127860</v>
      </c>
      <c r="E8" s="11">
        <v>137483</v>
      </c>
      <c r="F8" s="11">
        <v>143437</v>
      </c>
      <c r="G8" s="11">
        <v>117289</v>
      </c>
      <c r="H8" s="12">
        <f>'2. Cons Stat of Income'!C8</f>
        <v>139862</v>
      </c>
      <c r="J8" s="47">
        <f>'2. Cons Stat of Income'!E8</f>
        <v>257151</v>
      </c>
      <c r="L8" s="96">
        <v>521247</v>
      </c>
    </row>
    <row r="9" spans="1:12" x14ac:dyDescent="0.2">
      <c r="B9" s="23"/>
      <c r="C9" s="34"/>
      <c r="D9" s="34"/>
      <c r="E9" s="34"/>
      <c r="F9" s="34"/>
      <c r="G9" s="34"/>
      <c r="H9" s="61"/>
      <c r="J9" s="124"/>
      <c r="L9" s="97"/>
    </row>
    <row r="10" spans="1:12" x14ac:dyDescent="0.2">
      <c r="A10" s="79"/>
      <c r="B10" s="20" t="s">
        <v>2</v>
      </c>
      <c r="C10" s="41">
        <v>38961</v>
      </c>
      <c r="D10" s="41">
        <v>44422</v>
      </c>
      <c r="E10" s="41">
        <v>41118</v>
      </c>
      <c r="F10" s="41">
        <v>43655</v>
      </c>
      <c r="G10" s="41">
        <v>43178</v>
      </c>
      <c r="H10" s="25">
        <f>'2. Cons Stat of Income'!C10</f>
        <v>46225</v>
      </c>
      <c r="J10" s="41">
        <f>'2. Cons Stat of Income'!E10</f>
        <v>89403</v>
      </c>
      <c r="L10" s="98">
        <v>168155</v>
      </c>
    </row>
    <row r="11" spans="1:12" x14ac:dyDescent="0.2">
      <c r="B11" s="20" t="s">
        <v>3</v>
      </c>
      <c r="C11" s="41">
        <v>18908</v>
      </c>
      <c r="D11" s="41">
        <v>19392</v>
      </c>
      <c r="E11" s="41">
        <v>20962</v>
      </c>
      <c r="F11" s="41">
        <v>22175</v>
      </c>
      <c r="G11" s="41">
        <v>21182</v>
      </c>
      <c r="H11" s="25">
        <f>'2. Cons Stat of Income'!C11</f>
        <v>21114</v>
      </c>
      <c r="J11" s="41">
        <f>'2. Cons Stat of Income'!E11</f>
        <v>42296</v>
      </c>
      <c r="L11" s="98">
        <v>81436</v>
      </c>
    </row>
    <row r="12" spans="1:12" x14ac:dyDescent="0.2">
      <c r="B12" s="20" t="s">
        <v>4</v>
      </c>
      <c r="C12" s="41">
        <v>10749</v>
      </c>
      <c r="D12" s="41">
        <v>11314</v>
      </c>
      <c r="E12" s="41">
        <v>12825</v>
      </c>
      <c r="F12" s="41">
        <v>27908</v>
      </c>
      <c r="G12" s="41">
        <v>9298</v>
      </c>
      <c r="H12" s="25">
        <f>'2. Cons Stat of Income'!C12</f>
        <v>21499</v>
      </c>
      <c r="J12" s="41">
        <f>'2. Cons Stat of Income'!E12</f>
        <v>30797</v>
      </c>
      <c r="L12" s="98">
        <v>62796</v>
      </c>
    </row>
    <row r="13" spans="1:12" x14ac:dyDescent="0.2">
      <c r="B13" s="35" t="s">
        <v>5</v>
      </c>
      <c r="C13" s="46">
        <v>43800</v>
      </c>
      <c r="D13" s="46">
        <v>45084</v>
      </c>
      <c r="E13" s="46">
        <v>48963</v>
      </c>
      <c r="F13" s="46">
        <v>45466</v>
      </c>
      <c r="G13" s="46">
        <v>42120</v>
      </c>
      <c r="H13" s="19">
        <f>'2. Cons Stat of Income'!C13</f>
        <v>40792</v>
      </c>
      <c r="J13" s="46">
        <f>'2. Cons Stat of Income'!E13</f>
        <v>82913</v>
      </c>
      <c r="L13" s="95">
        <v>183315</v>
      </c>
    </row>
    <row r="14" spans="1:12" x14ac:dyDescent="0.2">
      <c r="B14" s="9" t="s">
        <v>6</v>
      </c>
      <c r="C14" s="13">
        <v>112418</v>
      </c>
      <c r="D14" s="13">
        <v>120212</v>
      </c>
      <c r="E14" s="13">
        <v>123868</v>
      </c>
      <c r="F14" s="13">
        <v>139204</v>
      </c>
      <c r="G14" s="13">
        <v>115778</v>
      </c>
      <c r="H14" s="14">
        <f>'2. Cons Stat of Income'!C14</f>
        <v>129630</v>
      </c>
      <c r="J14" s="48">
        <f>'2. Cons Stat of Income'!E14</f>
        <v>245409</v>
      </c>
      <c r="L14" s="99">
        <v>495701</v>
      </c>
    </row>
    <row r="15" spans="1:12" ht="12.75" customHeight="1" x14ac:dyDescent="0.2">
      <c r="B15" s="8"/>
      <c r="C15" s="18"/>
      <c r="D15" s="18"/>
      <c r="E15" s="18"/>
      <c r="F15" s="18"/>
      <c r="G15" s="18"/>
      <c r="H15" s="19"/>
      <c r="J15" s="46"/>
      <c r="L15" s="95"/>
    </row>
    <row r="16" spans="1:12" ht="13.5" thickBot="1" x14ac:dyDescent="0.25">
      <c r="B16" s="10" t="s">
        <v>7</v>
      </c>
      <c r="C16" s="11">
        <v>48</v>
      </c>
      <c r="D16" s="11">
        <v>7648</v>
      </c>
      <c r="E16" s="11">
        <v>13615</v>
      </c>
      <c r="F16" s="11">
        <v>4233</v>
      </c>
      <c r="G16" s="11">
        <v>1511</v>
      </c>
      <c r="H16" s="12">
        <f>'2. Cons Stat of Income'!C16</f>
        <v>10232</v>
      </c>
      <c r="J16" s="47">
        <f>'2. Cons Stat of Income'!E16</f>
        <v>11742</v>
      </c>
      <c r="L16" s="96">
        <v>25546</v>
      </c>
    </row>
    <row r="17" spans="1:12" x14ac:dyDescent="0.2">
      <c r="B17" s="23"/>
      <c r="C17" s="24"/>
      <c r="D17" s="24"/>
      <c r="E17" s="24"/>
      <c r="F17" s="24"/>
      <c r="G17" s="24"/>
      <c r="H17" s="25"/>
      <c r="J17" s="41"/>
      <c r="L17" s="98"/>
    </row>
    <row r="18" spans="1:12" x14ac:dyDescent="0.2">
      <c r="B18" s="20" t="s">
        <v>22</v>
      </c>
      <c r="C18" s="24">
        <v>-1116</v>
      </c>
      <c r="D18" s="24">
        <v>-263</v>
      </c>
      <c r="E18" s="24">
        <v>-765</v>
      </c>
      <c r="F18" s="24">
        <v>-800</v>
      </c>
      <c r="G18" s="24">
        <v>-1020</v>
      </c>
      <c r="H18" s="25">
        <f>'2. Cons Stat of Income'!C18</f>
        <v>10</v>
      </c>
      <c r="J18" s="41">
        <f>'2. Cons Stat of Income'!E18</f>
        <v>-1009</v>
      </c>
      <c r="L18" s="98">
        <v>-2945</v>
      </c>
    </row>
    <row r="19" spans="1:12" x14ac:dyDescent="0.2">
      <c r="B19" s="20" t="s">
        <v>23</v>
      </c>
      <c r="C19" s="24">
        <v>-995</v>
      </c>
      <c r="D19" s="24">
        <v>-1299</v>
      </c>
      <c r="E19" s="24">
        <v>358</v>
      </c>
      <c r="F19" s="24">
        <v>317</v>
      </c>
      <c r="G19" s="24">
        <v>-1176</v>
      </c>
      <c r="H19" s="25">
        <f>'2. Cons Stat of Income'!C19</f>
        <v>-306</v>
      </c>
      <c r="J19" s="41">
        <f>'2. Cons Stat of Income'!E19</f>
        <v>-1482</v>
      </c>
      <c r="L19" s="98">
        <v>-1619</v>
      </c>
    </row>
    <row r="20" spans="1:12" x14ac:dyDescent="0.2">
      <c r="B20" s="35" t="s">
        <v>24</v>
      </c>
      <c r="C20" s="18">
        <v>254</v>
      </c>
      <c r="D20" s="18">
        <v>2560</v>
      </c>
      <c r="E20" s="18">
        <v>166</v>
      </c>
      <c r="F20" s="18">
        <v>112</v>
      </c>
      <c r="G20" s="18">
        <v>136</v>
      </c>
      <c r="H20" s="19">
        <f>'2. Cons Stat of Income'!C20</f>
        <v>-75</v>
      </c>
      <c r="J20" s="46">
        <f>'2. Cons Stat of Income'!E20</f>
        <v>61</v>
      </c>
      <c r="L20" s="95">
        <v>3091</v>
      </c>
    </row>
    <row r="21" spans="1:12" ht="13.5" thickBot="1" x14ac:dyDescent="0.25">
      <c r="B21" s="10" t="s">
        <v>8</v>
      </c>
      <c r="C21" s="11">
        <v>-1809</v>
      </c>
      <c r="D21" s="11">
        <v>8646</v>
      </c>
      <c r="E21" s="11">
        <v>13374</v>
      </c>
      <c r="F21" s="11">
        <v>3862</v>
      </c>
      <c r="G21" s="11">
        <v>-549</v>
      </c>
      <c r="H21" s="12">
        <f>'2. Cons Stat of Income'!C21</f>
        <v>9861</v>
      </c>
      <c r="J21" s="47">
        <f>'2. Cons Stat of Income'!E21</f>
        <v>9312</v>
      </c>
      <c r="L21" s="96">
        <v>24073</v>
      </c>
    </row>
    <row r="22" spans="1:12" x14ac:dyDescent="0.2">
      <c r="B22" s="23"/>
      <c r="C22" s="24"/>
      <c r="D22" s="24"/>
      <c r="E22" s="24"/>
      <c r="F22" s="24"/>
      <c r="G22" s="24"/>
      <c r="H22" s="25"/>
      <c r="J22" s="41"/>
      <c r="L22" s="98"/>
    </row>
    <row r="23" spans="1:12" x14ac:dyDescent="0.2">
      <c r="B23" s="35" t="s">
        <v>130</v>
      </c>
      <c r="C23" s="18">
        <v>-387</v>
      </c>
      <c r="D23" s="18">
        <v>-977</v>
      </c>
      <c r="E23" s="18">
        <v>-2009</v>
      </c>
      <c r="F23" s="18">
        <v>-637</v>
      </c>
      <c r="G23" s="18">
        <v>8103</v>
      </c>
      <c r="H23" s="19">
        <f>'2. Cons Stat of Income'!C23</f>
        <v>-1010</v>
      </c>
      <c r="J23" s="46">
        <f>'2. Cons Stat of Income'!E23</f>
        <v>7094</v>
      </c>
      <c r="L23" s="95">
        <v>-4010</v>
      </c>
    </row>
    <row r="24" spans="1:12" ht="13.5" thickBot="1" x14ac:dyDescent="0.25">
      <c r="B24" s="10" t="s">
        <v>9</v>
      </c>
      <c r="C24" s="11">
        <v>-2196</v>
      </c>
      <c r="D24" s="11">
        <v>7669</v>
      </c>
      <c r="E24" s="11">
        <v>11365</v>
      </c>
      <c r="F24" s="11">
        <v>3225</v>
      </c>
      <c r="G24" s="11">
        <v>7554</v>
      </c>
      <c r="H24" s="12">
        <f>'2. Cons Stat of Income'!C24</f>
        <v>8851</v>
      </c>
      <c r="J24" s="47">
        <f>'2. Cons Stat of Income'!E24</f>
        <v>16406</v>
      </c>
      <c r="L24" s="96">
        <v>20063</v>
      </c>
    </row>
    <row r="25" spans="1:12" ht="13.5" thickBot="1" x14ac:dyDescent="0.25">
      <c r="B25" s="23"/>
      <c r="C25" s="24"/>
      <c r="D25" s="24"/>
      <c r="E25" s="24"/>
      <c r="F25" s="24"/>
      <c r="G25" s="24"/>
      <c r="H25" s="25"/>
      <c r="J25" s="41"/>
      <c r="L25" s="98"/>
    </row>
    <row r="26" spans="1:12" x14ac:dyDescent="0.2">
      <c r="B26" s="75" t="s">
        <v>103</v>
      </c>
      <c r="C26" s="77"/>
      <c r="D26" s="77"/>
      <c r="E26" s="77"/>
      <c r="F26" s="77"/>
      <c r="G26" s="77"/>
      <c r="H26" s="76"/>
      <c r="J26" s="117"/>
      <c r="L26" s="100"/>
    </row>
    <row r="27" spans="1:12" s="82" customFormat="1" x14ac:dyDescent="0.2">
      <c r="A27"/>
      <c r="B27" s="20" t="s">
        <v>11</v>
      </c>
      <c r="C27" s="80">
        <v>0.56000000000000005</v>
      </c>
      <c r="D27" s="80">
        <v>0.51</v>
      </c>
      <c r="E27" s="80">
        <v>0.56000000000000005</v>
      </c>
      <c r="F27" s="80">
        <v>0.54</v>
      </c>
      <c r="G27" s="80">
        <v>0.56999999999999995</v>
      </c>
      <c r="H27" s="81">
        <f>'1. Key figures table'!C12</f>
        <v>0.56000000000000005</v>
      </c>
      <c r="J27" s="125">
        <f>'1. Key figures table'!F12</f>
        <v>0.56000000000000005</v>
      </c>
      <c r="L27" s="101">
        <v>0.54</v>
      </c>
    </row>
    <row r="28" spans="1:12" s="82" customFormat="1" x14ac:dyDescent="0.2">
      <c r="A28"/>
      <c r="B28" s="20" t="s">
        <v>12</v>
      </c>
      <c r="C28" s="80">
        <v>0</v>
      </c>
      <c r="D28" s="80">
        <v>0.03</v>
      </c>
      <c r="E28" s="80">
        <v>0.06</v>
      </c>
      <c r="F28" s="80">
        <v>0.02</v>
      </c>
      <c r="G28" s="80">
        <v>0.01</v>
      </c>
      <c r="H28" s="81">
        <f>'1. Key figures table'!C16</f>
        <v>0.04</v>
      </c>
      <c r="J28" s="125">
        <f>'1. Key figures table'!F16</f>
        <v>0.03</v>
      </c>
      <c r="L28" s="101">
        <v>0.03</v>
      </c>
    </row>
    <row r="29" spans="1:12" s="79" customFormat="1" ht="13.5" thickBot="1" x14ac:dyDescent="0.25">
      <c r="A29"/>
      <c r="B29" s="62"/>
      <c r="C29" s="63"/>
      <c r="D29" s="63"/>
      <c r="E29" s="63"/>
      <c r="F29" s="63"/>
      <c r="G29" s="63"/>
      <c r="H29" s="64"/>
      <c r="J29" s="126"/>
      <c r="L29" s="102"/>
    </row>
    <row r="30" spans="1:12" x14ac:dyDescent="0.2">
      <c r="B30" s="75" t="s">
        <v>10</v>
      </c>
      <c r="C30" s="77"/>
      <c r="D30" s="77"/>
      <c r="E30" s="77"/>
      <c r="F30" s="77"/>
      <c r="G30" s="77"/>
      <c r="H30" s="76"/>
      <c r="J30" s="117"/>
      <c r="L30" s="100"/>
    </row>
    <row r="31" spans="1:12" x14ac:dyDescent="0.2">
      <c r="B31" s="56" t="s">
        <v>15</v>
      </c>
      <c r="C31" s="28">
        <v>-0.01</v>
      </c>
      <c r="D31" s="28">
        <v>0.03</v>
      </c>
      <c r="E31" s="28">
        <v>0.05</v>
      </c>
      <c r="F31" s="28">
        <v>0.01</v>
      </c>
      <c r="G31" s="28">
        <v>0.03</v>
      </c>
      <c r="H31" s="29">
        <f>'1. Key figures table'!C19</f>
        <v>0.04</v>
      </c>
      <c r="J31" s="122">
        <f>'1. Key figures table'!F19</f>
        <v>7.0000000000000007E-2</v>
      </c>
      <c r="L31" s="103">
        <v>0.09</v>
      </c>
    </row>
    <row r="32" spans="1:12" ht="15" thickBot="1" x14ac:dyDescent="0.25">
      <c r="B32" s="57" t="s">
        <v>20</v>
      </c>
      <c r="C32" s="30">
        <v>0.03</v>
      </c>
      <c r="D32" s="30">
        <v>7.0000000000000007E-2</v>
      </c>
      <c r="E32" s="30">
        <v>0.1</v>
      </c>
      <c r="F32" s="30">
        <v>0.06</v>
      </c>
      <c r="G32" s="30">
        <v>0.08</v>
      </c>
      <c r="H32" s="31">
        <f>'1. Key figures table'!C20</f>
        <v>0.08</v>
      </c>
      <c r="J32" s="123">
        <f>'1. Key figures table'!F20</f>
        <v>0.16</v>
      </c>
      <c r="L32" s="104">
        <v>0.26</v>
      </c>
    </row>
    <row r="33" spans="2:11" x14ac:dyDescent="0.2">
      <c r="B33" s="1"/>
      <c r="C33" s="1"/>
      <c r="D33" s="1"/>
      <c r="E33" s="1"/>
      <c r="F33" s="1"/>
      <c r="G33" s="1"/>
      <c r="H33" s="1"/>
    </row>
    <row r="34" spans="2:11" x14ac:dyDescent="0.2">
      <c r="B34" s="3" t="s">
        <v>108</v>
      </c>
      <c r="C34" s="1"/>
      <c r="D34" s="1"/>
      <c r="E34" s="1"/>
      <c r="F34" s="1"/>
      <c r="G34" s="1"/>
      <c r="H34" s="1"/>
    </row>
    <row r="35" spans="2:11" x14ac:dyDescent="0.2">
      <c r="B35" s="1"/>
      <c r="C35" s="1"/>
      <c r="D35" s="1"/>
      <c r="E35" s="1"/>
      <c r="F35" s="1"/>
      <c r="G35" s="1"/>
      <c r="H35" s="1"/>
    </row>
    <row r="36" spans="2:11" x14ac:dyDescent="0.2">
      <c r="C36" s="112"/>
      <c r="D36" s="112"/>
      <c r="E36" s="112"/>
      <c r="F36" s="112"/>
      <c r="G36" s="112"/>
      <c r="H36" s="112"/>
      <c r="I36" s="112"/>
      <c r="J36" s="112"/>
      <c r="K36" s="112"/>
    </row>
    <row r="37" spans="2:11" x14ac:dyDescent="0.2">
      <c r="C37" s="112"/>
      <c r="D37" s="112"/>
      <c r="E37" s="112"/>
      <c r="F37" s="112"/>
      <c r="G37" s="112"/>
      <c r="H37" s="112"/>
      <c r="I37" s="112"/>
      <c r="J37" s="112"/>
      <c r="K37" s="112"/>
    </row>
    <row r="38" spans="2:11" x14ac:dyDescent="0.2">
      <c r="C38" s="91"/>
    </row>
    <row r="44" spans="2:11" x14ac:dyDescent="0.2">
      <c r="C44" s="92"/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  <headerFooter scaleWithDoc="0" alignWithMargins="0">
    <oddHeader>&amp;L&amp;"Arial,Bold"TOMTOM FINANCIAL DATA PACK Q2 '14&amp;R&amp;K03-022Copyright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I44"/>
  <sheetViews>
    <sheetView showGridLines="0" zoomScale="85" zoomScaleNormal="85" zoomScaleSheetLayoutView="100" workbookViewId="0">
      <selection activeCell="C58" sqref="C58"/>
    </sheetView>
  </sheetViews>
  <sheetFormatPr defaultRowHeight="12.75" x14ac:dyDescent="0.2"/>
  <cols>
    <col min="2" max="2" width="47.5703125" customWidth="1"/>
    <col min="3" max="8" width="11.5703125" customWidth="1"/>
  </cols>
  <sheetData>
    <row r="1" spans="2:9" x14ac:dyDescent="0.2">
      <c r="B1" s="1"/>
      <c r="C1" s="1"/>
      <c r="D1" s="1"/>
      <c r="E1" s="1"/>
      <c r="F1" s="1"/>
      <c r="G1" s="1"/>
      <c r="H1" s="1"/>
    </row>
    <row r="2" spans="2:9" ht="20.25" x14ac:dyDescent="0.3">
      <c r="B2" s="16" t="s">
        <v>37</v>
      </c>
      <c r="C2" s="1"/>
      <c r="D2" s="1"/>
      <c r="E2" s="1"/>
      <c r="F2" s="1"/>
      <c r="G2" s="1"/>
      <c r="H2" s="1"/>
    </row>
    <row r="3" spans="2:9" x14ac:dyDescent="0.2">
      <c r="B3" s="15" t="s">
        <v>182</v>
      </c>
      <c r="C3" s="1"/>
      <c r="D3" s="1"/>
      <c r="E3" s="1"/>
      <c r="F3" s="1"/>
      <c r="G3" s="1"/>
      <c r="H3" s="1"/>
    </row>
    <row r="4" spans="2:9" ht="13.5" thickBot="1" x14ac:dyDescent="0.25">
      <c r="B4" s="2"/>
      <c r="C4" s="1"/>
      <c r="D4" s="1"/>
      <c r="E4" s="1"/>
      <c r="F4" s="1"/>
      <c r="G4" s="1"/>
      <c r="H4" s="1"/>
    </row>
    <row r="5" spans="2:9" s="5" customFormat="1" ht="24.75" customHeight="1" thickBot="1" x14ac:dyDescent="0.25">
      <c r="B5" s="78" t="s">
        <v>0</v>
      </c>
      <c r="C5" s="65">
        <v>41364</v>
      </c>
      <c r="D5" s="65">
        <v>41455</v>
      </c>
      <c r="E5" s="65">
        <v>41547</v>
      </c>
      <c r="F5" s="65">
        <v>41639</v>
      </c>
      <c r="G5" s="65">
        <v>41729</v>
      </c>
      <c r="H5" s="66">
        <v>41820</v>
      </c>
    </row>
    <row r="6" spans="2:9" x14ac:dyDescent="0.2">
      <c r="B6" s="42" t="s">
        <v>38</v>
      </c>
      <c r="C6" s="43"/>
      <c r="D6" s="43"/>
      <c r="E6" s="43"/>
      <c r="F6" s="43"/>
      <c r="G6" s="67"/>
      <c r="H6" s="44"/>
      <c r="I6" s="5"/>
    </row>
    <row r="7" spans="2:9" x14ac:dyDescent="0.2">
      <c r="B7" s="9" t="s">
        <v>39</v>
      </c>
      <c r="C7" s="13"/>
      <c r="D7" s="13"/>
      <c r="E7" s="13"/>
      <c r="F7" s="13"/>
      <c r="G7" s="24"/>
      <c r="H7" s="14"/>
      <c r="I7" s="5"/>
    </row>
    <row r="8" spans="2:9" x14ac:dyDescent="0.2">
      <c r="B8" s="20" t="s">
        <v>40</v>
      </c>
      <c r="C8" s="24">
        <v>381569</v>
      </c>
      <c r="D8" s="24">
        <v>381569</v>
      </c>
      <c r="E8" s="24">
        <v>381569</v>
      </c>
      <c r="F8" s="24">
        <v>381569</v>
      </c>
      <c r="G8" s="24">
        <v>381569</v>
      </c>
      <c r="H8" s="25">
        <f>'4. Cons Balance Sheet'!E8</f>
        <v>381569</v>
      </c>
      <c r="I8" s="5"/>
    </row>
    <row r="9" spans="2:9" x14ac:dyDescent="0.2">
      <c r="B9" s="20" t="s">
        <v>41</v>
      </c>
      <c r="C9" s="24">
        <v>811827</v>
      </c>
      <c r="D9" s="24">
        <v>809964</v>
      </c>
      <c r="E9" s="24">
        <v>812246</v>
      </c>
      <c r="F9" s="24">
        <v>803635</v>
      </c>
      <c r="G9" s="24">
        <v>798468</v>
      </c>
      <c r="H9" s="25">
        <f>'4. Cons Balance Sheet'!E9</f>
        <v>799394</v>
      </c>
      <c r="I9" s="5"/>
    </row>
    <row r="10" spans="2:9" x14ac:dyDescent="0.2">
      <c r="B10" s="35" t="s">
        <v>93</v>
      </c>
      <c r="C10" s="18">
        <v>43969</v>
      </c>
      <c r="D10" s="18">
        <v>38941</v>
      </c>
      <c r="E10" s="18">
        <v>39152</v>
      </c>
      <c r="F10" s="18">
        <v>38339</v>
      </c>
      <c r="G10" s="18">
        <v>37758</v>
      </c>
      <c r="H10" s="19">
        <f>SUM('4. Cons Balance Sheet'!E10:E12)</f>
        <v>38646</v>
      </c>
      <c r="I10" s="5"/>
    </row>
    <row r="11" spans="2:9" ht="13.5" thickBot="1" x14ac:dyDescent="0.25">
      <c r="B11" s="10" t="s">
        <v>51</v>
      </c>
      <c r="C11" s="11">
        <v>1237365</v>
      </c>
      <c r="D11" s="11">
        <v>1230474</v>
      </c>
      <c r="E11" s="11">
        <v>1232967</v>
      </c>
      <c r="F11" s="11">
        <v>1223543</v>
      </c>
      <c r="G11" s="11">
        <v>1217795</v>
      </c>
      <c r="H11" s="12">
        <f>'4. Cons Balance Sheet'!E13</f>
        <v>1219609</v>
      </c>
      <c r="I11" s="5"/>
    </row>
    <row r="12" spans="2:9" x14ac:dyDescent="0.2">
      <c r="B12" s="23"/>
      <c r="C12" s="24"/>
      <c r="D12" s="24"/>
      <c r="E12" s="24"/>
      <c r="F12" s="24"/>
      <c r="G12" s="24"/>
      <c r="H12" s="25"/>
      <c r="I12" s="5"/>
    </row>
    <row r="13" spans="2:9" x14ac:dyDescent="0.2">
      <c r="B13" s="23" t="s">
        <v>45</v>
      </c>
      <c r="C13" s="24"/>
      <c r="D13" s="24"/>
      <c r="E13" s="24"/>
      <c r="F13" s="24"/>
      <c r="G13" s="24"/>
      <c r="H13" s="25"/>
      <c r="I13" s="5"/>
    </row>
    <row r="14" spans="2:9" x14ac:dyDescent="0.2">
      <c r="B14" s="20" t="s">
        <v>46</v>
      </c>
      <c r="C14" s="24">
        <v>53346</v>
      </c>
      <c r="D14" s="24">
        <v>46978</v>
      </c>
      <c r="E14" s="24">
        <v>55514</v>
      </c>
      <c r="F14" s="24">
        <v>42260</v>
      </c>
      <c r="G14" s="24">
        <v>46212</v>
      </c>
      <c r="H14" s="25">
        <f>'4. Cons Balance Sheet'!E16</f>
        <v>41314</v>
      </c>
      <c r="I14" s="5"/>
    </row>
    <row r="15" spans="2:9" x14ac:dyDescent="0.2">
      <c r="B15" s="20" t="s">
        <v>94</v>
      </c>
      <c r="C15" s="24">
        <v>173848</v>
      </c>
      <c r="D15" s="24">
        <v>175338</v>
      </c>
      <c r="E15" s="24">
        <v>175206</v>
      </c>
      <c r="F15" s="24">
        <v>153926</v>
      </c>
      <c r="G15" s="24">
        <v>142624</v>
      </c>
      <c r="H15" s="25">
        <f>SUM('4. Cons Balance Sheet'!E17:E19)</f>
        <v>180592</v>
      </c>
      <c r="I15" s="5"/>
    </row>
    <row r="16" spans="2:9" x14ac:dyDescent="0.2">
      <c r="B16" s="35" t="s">
        <v>50</v>
      </c>
      <c r="C16" s="18">
        <v>160955</v>
      </c>
      <c r="D16" s="18">
        <v>181139</v>
      </c>
      <c r="E16" s="18">
        <v>227538</v>
      </c>
      <c r="F16" s="18">
        <v>257785</v>
      </c>
      <c r="G16" s="18">
        <v>219279</v>
      </c>
      <c r="H16" s="19">
        <f>'4. Cons Balance Sheet'!E20</f>
        <v>226324</v>
      </c>
      <c r="I16" s="5"/>
    </row>
    <row r="17" spans="2:9" ht="13.5" thickBot="1" x14ac:dyDescent="0.25">
      <c r="B17" s="10" t="s">
        <v>52</v>
      </c>
      <c r="C17" s="11">
        <v>388150</v>
      </c>
      <c r="D17" s="11">
        <v>403455</v>
      </c>
      <c r="E17" s="11">
        <v>458258</v>
      </c>
      <c r="F17" s="11">
        <v>453971</v>
      </c>
      <c r="G17" s="11">
        <v>408115</v>
      </c>
      <c r="H17" s="12">
        <f>'4. Cons Balance Sheet'!E21</f>
        <v>448230</v>
      </c>
      <c r="I17" s="5"/>
    </row>
    <row r="18" spans="2:9" x14ac:dyDescent="0.2">
      <c r="B18" s="23"/>
      <c r="C18" s="24"/>
      <c r="D18" s="24"/>
      <c r="E18" s="24"/>
      <c r="F18" s="24"/>
      <c r="G18" s="24"/>
      <c r="H18" s="25"/>
      <c r="I18" s="5"/>
    </row>
    <row r="19" spans="2:9" x14ac:dyDescent="0.2">
      <c r="B19" s="58" t="s">
        <v>53</v>
      </c>
      <c r="C19" s="68">
        <v>1625515</v>
      </c>
      <c r="D19" s="68">
        <v>1633929</v>
      </c>
      <c r="E19" s="68">
        <v>1691225</v>
      </c>
      <c r="F19" s="68">
        <v>1677514</v>
      </c>
      <c r="G19" s="68">
        <v>1625910</v>
      </c>
      <c r="H19" s="50">
        <f>'4. Cons Balance Sheet'!E23</f>
        <v>1667839</v>
      </c>
      <c r="I19" s="5"/>
    </row>
    <row r="20" spans="2:9" x14ac:dyDescent="0.2">
      <c r="B20" s="69"/>
      <c r="C20" s="13"/>
      <c r="D20" s="13"/>
      <c r="E20" s="13"/>
      <c r="F20" s="13"/>
      <c r="G20" s="13"/>
      <c r="H20" s="14"/>
      <c r="I20" s="5"/>
    </row>
    <row r="21" spans="2:9" x14ac:dyDescent="0.2">
      <c r="B21" s="70" t="s">
        <v>54</v>
      </c>
      <c r="C21" s="18"/>
      <c r="D21" s="18"/>
      <c r="E21" s="18"/>
      <c r="F21" s="18"/>
      <c r="G21" s="18"/>
      <c r="H21" s="19"/>
      <c r="I21" s="5"/>
    </row>
    <row r="22" spans="2:9" ht="13.5" thickBot="1" x14ac:dyDescent="0.25">
      <c r="B22" s="10" t="s">
        <v>62</v>
      </c>
      <c r="C22" s="11">
        <v>837174</v>
      </c>
      <c r="D22" s="11">
        <v>842583</v>
      </c>
      <c r="E22" s="11">
        <v>852598</v>
      </c>
      <c r="F22" s="11">
        <v>854261</v>
      </c>
      <c r="G22" s="11">
        <v>864130</v>
      </c>
      <c r="H22" s="12">
        <f>'4. Cons Balance Sheet'!E33</f>
        <v>874511</v>
      </c>
      <c r="I22" s="5"/>
    </row>
    <row r="23" spans="2:9" x14ac:dyDescent="0.2">
      <c r="B23" s="23"/>
      <c r="C23" s="24"/>
      <c r="D23" s="24"/>
      <c r="E23" s="24"/>
      <c r="F23" s="24"/>
      <c r="G23" s="24"/>
      <c r="H23" s="25"/>
      <c r="I23" s="5"/>
    </row>
    <row r="24" spans="2:9" x14ac:dyDescent="0.2">
      <c r="B24" s="20" t="s">
        <v>64</v>
      </c>
      <c r="C24" s="24">
        <v>168118</v>
      </c>
      <c r="D24" s="24">
        <v>167825</v>
      </c>
      <c r="E24" s="24">
        <v>167106</v>
      </c>
      <c r="F24" s="24">
        <v>171727</v>
      </c>
      <c r="G24" s="24">
        <v>166356</v>
      </c>
      <c r="H24" s="25">
        <f>'4. Cons Balance Sheet'!E37</f>
        <v>163896</v>
      </c>
      <c r="I24" s="5"/>
    </row>
    <row r="25" spans="2:9" x14ac:dyDescent="0.2">
      <c r="B25" s="20" t="s">
        <v>95</v>
      </c>
      <c r="C25" s="24">
        <v>172757</v>
      </c>
      <c r="D25" s="24">
        <v>172984</v>
      </c>
      <c r="E25" s="24">
        <v>173864</v>
      </c>
      <c r="F25" s="24">
        <v>99348</v>
      </c>
      <c r="G25" s="24">
        <v>99445</v>
      </c>
      <c r="H25" s="25">
        <f>'4. Cons Balance Sheet'!E36</f>
        <v>99608</v>
      </c>
      <c r="I25" s="5"/>
    </row>
    <row r="26" spans="2:9" x14ac:dyDescent="0.2">
      <c r="B26" s="20" t="s">
        <v>96</v>
      </c>
      <c r="C26" s="24">
        <v>0</v>
      </c>
      <c r="D26" s="24">
        <v>0</v>
      </c>
      <c r="E26" s="24">
        <v>106</v>
      </c>
      <c r="F26" s="24">
        <v>74089</v>
      </c>
      <c r="G26" s="24">
        <v>74219</v>
      </c>
      <c r="H26" s="25">
        <f>'4. Cons Balance Sheet'!E43</f>
        <v>74284</v>
      </c>
      <c r="I26" s="5"/>
    </row>
    <row r="27" spans="2:9" x14ac:dyDescent="0.2">
      <c r="B27" s="20" t="s">
        <v>65</v>
      </c>
      <c r="C27" s="24">
        <v>80897</v>
      </c>
      <c r="D27" s="24">
        <v>80684</v>
      </c>
      <c r="E27" s="24">
        <v>80977</v>
      </c>
      <c r="F27" s="24">
        <v>79832</v>
      </c>
      <c r="G27" s="24">
        <v>88277</v>
      </c>
      <c r="H27" s="25">
        <f>'4. Cons Balance Sheet'!E38+'4. Cons Balance Sheet'!E46</f>
        <v>90822</v>
      </c>
      <c r="I27" s="5"/>
    </row>
    <row r="28" spans="2:9" x14ac:dyDescent="0.2">
      <c r="B28" s="20" t="s">
        <v>70</v>
      </c>
      <c r="C28" s="24">
        <v>88573</v>
      </c>
      <c r="D28" s="24">
        <v>93237</v>
      </c>
      <c r="E28" s="24">
        <v>88537</v>
      </c>
      <c r="F28" s="24">
        <v>82337</v>
      </c>
      <c r="G28" s="24">
        <v>74111</v>
      </c>
      <c r="H28" s="25">
        <f>'4. Cons Balance Sheet'!E44</f>
        <v>87562</v>
      </c>
      <c r="I28" s="5"/>
    </row>
    <row r="29" spans="2:9" x14ac:dyDescent="0.2">
      <c r="B29" s="20" t="s">
        <v>66</v>
      </c>
      <c r="C29" s="24">
        <v>85729</v>
      </c>
      <c r="D29" s="24">
        <v>83835</v>
      </c>
      <c r="E29" s="24">
        <v>115150</v>
      </c>
      <c r="F29" s="24">
        <v>113816</v>
      </c>
      <c r="G29" s="24">
        <v>109234</v>
      </c>
      <c r="H29" s="25">
        <f>'4. Cons Balance Sheet'!E39+'4. Cons Balance Sheet'!E47</f>
        <v>107980</v>
      </c>
      <c r="I29" s="5"/>
    </row>
    <row r="30" spans="2:9" x14ac:dyDescent="0.2">
      <c r="B30" s="35" t="s">
        <v>97</v>
      </c>
      <c r="C30" s="18">
        <v>192267</v>
      </c>
      <c r="D30" s="18">
        <v>192781</v>
      </c>
      <c r="E30" s="18">
        <v>212887</v>
      </c>
      <c r="F30" s="18">
        <v>202104</v>
      </c>
      <c r="G30" s="18">
        <v>150138</v>
      </c>
      <c r="H30" s="19">
        <f>SUM('4. Cons Balance Sheet'!E45,'4. Cons Balance Sheet'!E48)</f>
        <v>169176</v>
      </c>
      <c r="I30" s="5"/>
    </row>
    <row r="31" spans="2:9" ht="13.5" thickBot="1" x14ac:dyDescent="0.25">
      <c r="B31" s="10" t="s">
        <v>98</v>
      </c>
      <c r="C31" s="11">
        <v>788341</v>
      </c>
      <c r="D31" s="11">
        <v>791346</v>
      </c>
      <c r="E31" s="11">
        <v>838627</v>
      </c>
      <c r="F31" s="11">
        <v>823253</v>
      </c>
      <c r="G31" s="11">
        <v>761780</v>
      </c>
      <c r="H31" s="12">
        <f>SUM(H24:H30)</f>
        <v>793328</v>
      </c>
      <c r="I31" s="5"/>
    </row>
    <row r="32" spans="2:9" x14ac:dyDescent="0.2">
      <c r="B32" s="23"/>
      <c r="C32" s="24"/>
      <c r="D32" s="24"/>
      <c r="E32" s="24"/>
      <c r="F32" s="24"/>
      <c r="G32" s="24"/>
      <c r="H32" s="25"/>
      <c r="I32" s="5"/>
    </row>
    <row r="33" spans="2:9" x14ac:dyDescent="0.2">
      <c r="B33" s="58" t="s">
        <v>73</v>
      </c>
      <c r="C33" s="68">
        <v>1625515</v>
      </c>
      <c r="D33" s="68">
        <v>1633929</v>
      </c>
      <c r="E33" s="68">
        <v>1691225</v>
      </c>
      <c r="F33" s="68">
        <v>1677514</v>
      </c>
      <c r="G33" s="68">
        <v>1625910</v>
      </c>
      <c r="H33" s="50">
        <f>'4. Cons Balance Sheet'!E51</f>
        <v>1667839</v>
      </c>
      <c r="I33" s="5"/>
    </row>
    <row r="34" spans="2:9" x14ac:dyDescent="0.2">
      <c r="B34" s="1"/>
      <c r="C34" s="1"/>
      <c r="D34" s="1"/>
      <c r="E34" s="1"/>
      <c r="F34" s="1"/>
      <c r="G34" s="1"/>
      <c r="H34" s="25"/>
      <c r="I34" s="5"/>
    </row>
    <row r="35" spans="2:9" x14ac:dyDescent="0.2">
      <c r="B35" s="3" t="s">
        <v>187</v>
      </c>
      <c r="C35" s="153">
        <v>-14045</v>
      </c>
      <c r="D35" s="153">
        <v>6138</v>
      </c>
      <c r="E35" s="153">
        <v>51778</v>
      </c>
      <c r="F35" s="153">
        <v>82785</v>
      </c>
      <c r="G35" s="153">
        <v>44279</v>
      </c>
      <c r="H35" s="154">
        <v>51324</v>
      </c>
      <c r="I35" s="5"/>
    </row>
    <row r="36" spans="2:9" x14ac:dyDescent="0.2">
      <c r="I36" s="5"/>
    </row>
    <row r="37" spans="2:9" x14ac:dyDescent="0.2">
      <c r="C37" s="91"/>
      <c r="D37" s="91"/>
      <c r="E37" s="91"/>
      <c r="F37" s="91"/>
      <c r="G37" s="91"/>
      <c r="H37" s="91"/>
      <c r="I37" s="5"/>
    </row>
    <row r="38" spans="2:9" x14ac:dyDescent="0.2">
      <c r="C38" s="91"/>
      <c r="D38" s="91"/>
      <c r="E38" s="91"/>
      <c r="F38" s="91"/>
      <c r="G38" s="91"/>
      <c r="H38" s="91"/>
      <c r="I38" s="5"/>
    </row>
    <row r="39" spans="2:9" x14ac:dyDescent="0.2">
      <c r="C39" s="91"/>
      <c r="D39" s="91"/>
      <c r="E39" s="91"/>
      <c r="F39" s="91"/>
      <c r="G39" s="91"/>
      <c r="H39" s="91"/>
      <c r="I39" s="5"/>
    </row>
    <row r="40" spans="2:9" x14ac:dyDescent="0.2">
      <c r="C40" s="91"/>
      <c r="D40" s="91"/>
      <c r="E40" s="91"/>
      <c r="F40" s="91"/>
      <c r="G40" s="91"/>
      <c r="H40" s="91"/>
      <c r="I40" s="5"/>
    </row>
    <row r="41" spans="2:9" x14ac:dyDescent="0.2">
      <c r="I41" s="5"/>
    </row>
    <row r="42" spans="2:9" x14ac:dyDescent="0.2">
      <c r="I42" s="5"/>
    </row>
    <row r="43" spans="2:9" x14ac:dyDescent="0.2">
      <c r="I43" s="5"/>
    </row>
    <row r="44" spans="2:9" x14ac:dyDescent="0.2">
      <c r="I44" s="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&amp;L&amp;"Arial,Bold"TOMTOM FINANCIAL DATA PACK Q2 '14&amp;R&amp;K03-022Copyright © 2014 TomTom International BV. All rights reserved.</oddHeader>
    <oddFooter>&amp;L&amp;"Arial,Bold"TomTom Investor Relations&amp;"Arial,Regular"
+31 20 7575 194&amp;R&amp;"Arial,Bold"Page &amp;P of &amp;N</oddFooter>
  </headerFooter>
  <ignoredErrors>
    <ignoredError sqref="H10 H15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Q37"/>
  <sheetViews>
    <sheetView showGridLines="0" zoomScale="85" zoomScaleNormal="85" zoomScaleSheetLayoutView="70" workbookViewId="0">
      <selection activeCell="C58" sqref="C58"/>
    </sheetView>
  </sheetViews>
  <sheetFormatPr defaultRowHeight="12.75" x14ac:dyDescent="0.2"/>
  <cols>
    <col min="2" max="2" width="55.7109375" customWidth="1"/>
    <col min="3" max="8" width="10.7109375" customWidth="1"/>
    <col min="9" max="9" width="2.140625" customWidth="1"/>
    <col min="11" max="11" width="2.140625" customWidth="1"/>
  </cols>
  <sheetData>
    <row r="1" spans="2:17" x14ac:dyDescent="0.2">
      <c r="B1" s="1"/>
      <c r="C1" s="1"/>
      <c r="D1" s="1"/>
      <c r="E1" s="1"/>
      <c r="F1" s="1"/>
      <c r="G1" s="1"/>
      <c r="H1" s="1"/>
    </row>
    <row r="2" spans="2:17" ht="20.25" x14ac:dyDescent="0.3">
      <c r="B2" s="16" t="s">
        <v>74</v>
      </c>
      <c r="C2" s="1"/>
      <c r="D2" s="1"/>
      <c r="E2" s="1"/>
      <c r="F2" s="1"/>
      <c r="G2" s="1"/>
      <c r="H2" s="1"/>
    </row>
    <row r="3" spans="2:17" x14ac:dyDescent="0.2">
      <c r="B3" s="15" t="s">
        <v>182</v>
      </c>
      <c r="C3" s="1"/>
      <c r="D3" s="1"/>
      <c r="E3" s="1"/>
      <c r="F3" s="1"/>
      <c r="G3" s="1"/>
      <c r="H3" s="1"/>
    </row>
    <row r="4" spans="2:17" ht="13.5" thickBot="1" x14ac:dyDescent="0.25">
      <c r="B4" s="2"/>
      <c r="C4" s="1"/>
      <c r="D4" s="1"/>
      <c r="E4" s="1"/>
      <c r="F4" s="1"/>
      <c r="G4" s="1"/>
      <c r="H4" s="1"/>
    </row>
    <row r="5" spans="2:17" s="5" customFormat="1" ht="24.75" customHeight="1" thickBot="1" x14ac:dyDescent="0.25">
      <c r="B5" s="78" t="s">
        <v>0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116</v>
      </c>
      <c r="H5" s="7" t="s">
        <v>133</v>
      </c>
      <c r="J5" s="120" t="s">
        <v>134</v>
      </c>
      <c r="L5" s="93" t="s">
        <v>127</v>
      </c>
      <c r="M5"/>
      <c r="N5"/>
      <c r="O5"/>
      <c r="P5"/>
      <c r="Q5"/>
    </row>
    <row r="6" spans="2:17" x14ac:dyDescent="0.2">
      <c r="B6" s="20" t="s">
        <v>75</v>
      </c>
      <c r="C6" s="41">
        <v>48</v>
      </c>
      <c r="D6" s="41">
        <v>7648</v>
      </c>
      <c r="E6" s="41">
        <v>13615</v>
      </c>
      <c r="F6" s="41">
        <v>4233</v>
      </c>
      <c r="G6" s="41">
        <v>1511</v>
      </c>
      <c r="H6" s="25">
        <f>'5. Cons Stat of CF'!E6</f>
        <v>10232</v>
      </c>
      <c r="J6" s="127">
        <f>'5. Cons Stat of CF'!G6</f>
        <v>11742</v>
      </c>
      <c r="L6" s="114">
        <v>25546</v>
      </c>
    </row>
    <row r="7" spans="2:17" x14ac:dyDescent="0.2">
      <c r="B7" s="20" t="s">
        <v>131</v>
      </c>
      <c r="C7" s="41">
        <v>-2643</v>
      </c>
      <c r="D7" s="41">
        <v>-1610</v>
      </c>
      <c r="E7" s="41">
        <v>-323</v>
      </c>
      <c r="F7" s="41">
        <v>-3179</v>
      </c>
      <c r="G7" s="41">
        <v>380</v>
      </c>
      <c r="H7" s="25">
        <f>'5. Cons Stat of CF'!E8</f>
        <v>-34</v>
      </c>
      <c r="J7" s="49">
        <f>'5. Cons Stat of CF'!G8</f>
        <v>331</v>
      </c>
      <c r="L7" s="115">
        <v>-7757</v>
      </c>
    </row>
    <row r="8" spans="2:17" x14ac:dyDescent="0.2">
      <c r="B8" s="20" t="s">
        <v>76</v>
      </c>
      <c r="C8" s="41">
        <v>28708</v>
      </c>
      <c r="D8" s="41">
        <v>32212.000000000004</v>
      </c>
      <c r="E8" s="41">
        <v>27416</v>
      </c>
      <c r="F8" s="41">
        <v>29083</v>
      </c>
      <c r="G8" s="41">
        <v>28184</v>
      </c>
      <c r="H8" s="25">
        <f>'5. Cons Stat of CF'!E9</f>
        <v>26673</v>
      </c>
      <c r="J8" s="49">
        <f>'5. Cons Stat of CF'!G9</f>
        <v>54856</v>
      </c>
      <c r="L8" s="115">
        <v>117419</v>
      </c>
    </row>
    <row r="9" spans="2:17" x14ac:dyDescent="0.2">
      <c r="B9" s="20" t="s">
        <v>99</v>
      </c>
      <c r="C9" s="41">
        <v>-582</v>
      </c>
      <c r="D9" s="41">
        <v>2276</v>
      </c>
      <c r="E9" s="41">
        <v>-3804</v>
      </c>
      <c r="F9" s="41">
        <v>1264</v>
      </c>
      <c r="G9" s="41">
        <v>6537</v>
      </c>
      <c r="H9" s="25">
        <f>'5. Cons Stat of CF'!E10+'5. Cons Stat of CF'!E11</f>
        <v>263</v>
      </c>
      <c r="J9" s="49">
        <f>'5. Cons Stat of CF'!G10+'5. Cons Stat of CF'!G11</f>
        <v>6800</v>
      </c>
      <c r="L9" s="115">
        <v>-845</v>
      </c>
    </row>
    <row r="10" spans="2:17" x14ac:dyDescent="0.2">
      <c r="B10" s="35" t="s">
        <v>100</v>
      </c>
      <c r="C10" s="46">
        <v>1533</v>
      </c>
      <c r="D10" s="46">
        <v>-13046.000000000004</v>
      </c>
      <c r="E10" s="46">
        <v>37977.000000000007</v>
      </c>
      <c r="F10" s="18">
        <v>27207</v>
      </c>
      <c r="G10" s="18">
        <v>-49332</v>
      </c>
      <c r="H10" s="19">
        <f>'5. Cons Stat of CF'!E13+'5. Cons Stat of CF'!E14+'5. Cons Stat of CF'!E15</f>
        <v>1236</v>
      </c>
      <c r="J10" s="46">
        <f>'5. Cons Stat of CF'!G13+'5. Cons Stat of CF'!G14+'5. Cons Stat of CF'!G15</f>
        <v>-48079</v>
      </c>
      <c r="L10" s="95">
        <v>53673</v>
      </c>
    </row>
    <row r="11" spans="2:17" ht="13.5" thickBot="1" x14ac:dyDescent="0.25">
      <c r="B11" s="10" t="s">
        <v>85</v>
      </c>
      <c r="C11" s="47">
        <v>27064</v>
      </c>
      <c r="D11" s="47">
        <v>27479.999999999996</v>
      </c>
      <c r="E11" s="47">
        <v>74881</v>
      </c>
      <c r="F11" s="11">
        <v>58608</v>
      </c>
      <c r="G11" s="11">
        <v>-12720</v>
      </c>
      <c r="H11" s="12">
        <f>'5. Cons Stat of CF'!E16</f>
        <v>38370</v>
      </c>
      <c r="J11" s="47">
        <f>'5. Cons Stat of CF'!G16</f>
        <v>25650</v>
      </c>
      <c r="L11" s="96">
        <v>188036</v>
      </c>
    </row>
    <row r="12" spans="2:17" x14ac:dyDescent="0.2">
      <c r="B12" s="23"/>
      <c r="C12" s="24"/>
      <c r="D12" s="24"/>
      <c r="E12" s="41"/>
      <c r="F12" s="24"/>
      <c r="G12" s="24"/>
      <c r="H12" s="25"/>
      <c r="J12" s="41"/>
      <c r="L12" s="98"/>
    </row>
    <row r="13" spans="2:17" x14ac:dyDescent="0.2">
      <c r="B13" s="20" t="s">
        <v>82</v>
      </c>
      <c r="C13" s="24">
        <v>382</v>
      </c>
      <c r="D13" s="24">
        <v>613</v>
      </c>
      <c r="E13" s="24">
        <v>73</v>
      </c>
      <c r="F13" s="24">
        <v>71</v>
      </c>
      <c r="G13" s="24">
        <v>103</v>
      </c>
      <c r="H13" s="25">
        <f>'5. Cons Stat of CF'!E18</f>
        <v>1061</v>
      </c>
      <c r="J13" s="49">
        <f>'5. Cons Stat of CF'!G18</f>
        <v>1164</v>
      </c>
      <c r="L13" s="115">
        <v>1139</v>
      </c>
    </row>
    <row r="14" spans="2:17" x14ac:dyDescent="0.2">
      <c r="B14" s="20" t="s">
        <v>83</v>
      </c>
      <c r="C14" s="24">
        <v>-871</v>
      </c>
      <c r="D14" s="24">
        <v>-635</v>
      </c>
      <c r="E14" s="24">
        <v>-607</v>
      </c>
      <c r="F14" s="24">
        <v>-749</v>
      </c>
      <c r="G14" s="24">
        <v>-895</v>
      </c>
      <c r="H14" s="25">
        <f>'5. Cons Stat of CF'!E19</f>
        <v>-824</v>
      </c>
      <c r="J14" s="49">
        <f>'5. Cons Stat of CF'!G19</f>
        <v>-1719</v>
      </c>
      <c r="L14" s="115">
        <v>-2863</v>
      </c>
    </row>
    <row r="15" spans="2:17" x14ac:dyDescent="0.2">
      <c r="B15" s="35" t="s">
        <v>122</v>
      </c>
      <c r="C15" s="46">
        <v>65648</v>
      </c>
      <c r="D15" s="46">
        <v>18030</v>
      </c>
      <c r="E15" s="46">
        <v>-3389</v>
      </c>
      <c r="F15" s="18">
        <v>-7093</v>
      </c>
      <c r="G15" s="18">
        <v>-1127</v>
      </c>
      <c r="H15" s="19">
        <f>'5. Cons Stat of CF'!E20</f>
        <v>-5364</v>
      </c>
      <c r="J15" s="46">
        <f>'5. Cons Stat of CF'!G20</f>
        <v>-6490</v>
      </c>
      <c r="L15" s="95">
        <v>73196</v>
      </c>
    </row>
    <row r="16" spans="2:17" ht="13.5" thickBot="1" x14ac:dyDescent="0.25">
      <c r="B16" s="10" t="s">
        <v>84</v>
      </c>
      <c r="C16" s="47">
        <v>92223</v>
      </c>
      <c r="D16" s="47">
        <v>45488</v>
      </c>
      <c r="E16" s="47">
        <v>70958</v>
      </c>
      <c r="F16" s="11">
        <v>50837</v>
      </c>
      <c r="G16" s="11">
        <v>-14639</v>
      </c>
      <c r="H16" s="12">
        <f>'5. Cons Stat of CF'!E21</f>
        <v>33243</v>
      </c>
      <c r="J16" s="47">
        <f>'5. Cons Stat of CF'!G21</f>
        <v>18605</v>
      </c>
      <c r="L16" s="96">
        <v>259508</v>
      </c>
    </row>
    <row r="17" spans="2:13" x14ac:dyDescent="0.2">
      <c r="B17" s="35"/>
      <c r="C17" s="46"/>
      <c r="D17" s="46"/>
      <c r="E17" s="46"/>
      <c r="F17" s="18"/>
      <c r="G17" s="18"/>
      <c r="H17" s="19"/>
      <c r="J17" s="46"/>
      <c r="L17" s="95"/>
    </row>
    <row r="18" spans="2:13" ht="13.5" thickBot="1" x14ac:dyDescent="0.25">
      <c r="B18" s="10" t="s">
        <v>114</v>
      </c>
      <c r="C18" s="47">
        <v>-20789</v>
      </c>
      <c r="D18" s="47">
        <v>-24014</v>
      </c>
      <c r="E18" s="47">
        <v>-24459</v>
      </c>
      <c r="F18" s="11">
        <v>-21243</v>
      </c>
      <c r="G18" s="11">
        <v>-23878</v>
      </c>
      <c r="H18" s="12">
        <f>'5. Cons Stat of CF'!E27</f>
        <v>-27028</v>
      </c>
      <c r="J18" s="47">
        <f>'5. Cons Stat of CF'!G27</f>
        <v>-50908</v>
      </c>
      <c r="L18" s="96">
        <v>-90504</v>
      </c>
    </row>
    <row r="19" spans="2:13" x14ac:dyDescent="0.2">
      <c r="B19" s="35"/>
      <c r="C19" s="46"/>
      <c r="D19" s="46"/>
      <c r="E19" s="46"/>
      <c r="F19" s="18"/>
      <c r="G19" s="18"/>
      <c r="H19" s="19"/>
      <c r="J19" s="46"/>
      <c r="L19" s="95"/>
    </row>
    <row r="20" spans="2:13" ht="13.5" thickBot="1" x14ac:dyDescent="0.25">
      <c r="B20" s="10" t="s">
        <v>115</v>
      </c>
      <c r="C20" s="47">
        <v>-75204</v>
      </c>
      <c r="D20" s="47">
        <v>157</v>
      </c>
      <c r="E20" s="47">
        <v>0</v>
      </c>
      <c r="F20" s="11">
        <v>1177</v>
      </c>
      <c r="G20" s="11">
        <v>52</v>
      </c>
      <c r="H20" s="12">
        <f>'5. Cons Stat of CF'!E32</f>
        <v>399</v>
      </c>
      <c r="J20" s="47">
        <f>'5. Cons Stat of CF'!G32</f>
        <v>452</v>
      </c>
      <c r="L20" s="96">
        <v>-73869</v>
      </c>
    </row>
    <row r="21" spans="2:13" x14ac:dyDescent="0.2">
      <c r="B21" s="35"/>
      <c r="C21" s="46"/>
      <c r="D21" s="46"/>
      <c r="E21" s="46"/>
      <c r="F21" s="18"/>
      <c r="G21" s="18"/>
      <c r="H21" s="19"/>
      <c r="J21" s="46"/>
      <c r="L21" s="95"/>
    </row>
    <row r="22" spans="2:13" ht="13.5" thickBot="1" x14ac:dyDescent="0.25">
      <c r="B22" s="10" t="s">
        <v>106</v>
      </c>
      <c r="C22" s="47">
        <v>-3770</v>
      </c>
      <c r="D22" s="47">
        <v>21631</v>
      </c>
      <c r="E22" s="47">
        <v>46498.999999999993</v>
      </c>
      <c r="F22" s="11">
        <v>30771</v>
      </c>
      <c r="G22" s="11">
        <v>-38465</v>
      </c>
      <c r="H22" s="12">
        <f>'5. Cons Stat of CF'!E34</f>
        <v>6614</v>
      </c>
      <c r="J22" s="47">
        <f>'5. Cons Stat of CF'!G34</f>
        <v>-31851</v>
      </c>
      <c r="L22" s="96">
        <v>95135</v>
      </c>
    </row>
    <row r="23" spans="2:13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x14ac:dyDescent="0.2">
      <c r="B24" s="3"/>
      <c r="C24" s="113"/>
      <c r="D24" s="113"/>
      <c r="E24" s="113"/>
      <c r="F24" s="113"/>
      <c r="G24" s="113"/>
      <c r="H24" s="1"/>
      <c r="I24" s="1"/>
      <c r="J24" s="1"/>
      <c r="K24" s="1"/>
      <c r="L24" s="1"/>
      <c r="M24" s="1"/>
    </row>
    <row r="25" spans="2:13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2:13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 x14ac:dyDescent="0.2">
      <c r="H28" s="1"/>
      <c r="I28" s="1"/>
      <c r="J28" s="1"/>
      <c r="K28" s="1"/>
      <c r="L28" s="1"/>
      <c r="M28" s="1"/>
    </row>
    <row r="29" spans="2:13" x14ac:dyDescent="0.2">
      <c r="H29" s="1"/>
      <c r="I29" s="1"/>
      <c r="J29" s="1"/>
      <c r="K29" s="1"/>
      <c r="L29" s="1"/>
      <c r="M29" s="1"/>
    </row>
    <row r="30" spans="2:13" x14ac:dyDescent="0.2">
      <c r="H30" s="1"/>
      <c r="I30" s="1"/>
      <c r="J30" s="1"/>
      <c r="K30" s="1"/>
      <c r="L30" s="1"/>
      <c r="M30" s="1"/>
    </row>
    <row r="31" spans="2:13" x14ac:dyDescent="0.2">
      <c r="H31" s="1"/>
      <c r="I31" s="1"/>
      <c r="J31" s="1"/>
      <c r="K31" s="1"/>
      <c r="L31" s="1"/>
      <c r="M31" s="1"/>
    </row>
    <row r="32" spans="2:13" x14ac:dyDescent="0.2">
      <c r="H32" s="1"/>
      <c r="I32" s="1"/>
      <c r="J32" s="1"/>
      <c r="K32" s="1"/>
      <c r="L32" s="1"/>
      <c r="M32" s="1"/>
    </row>
    <row r="36" spans="9:11" x14ac:dyDescent="0.2">
      <c r="I36" s="112"/>
      <c r="J36" s="112"/>
      <c r="K36" s="112"/>
    </row>
    <row r="37" spans="9:11" x14ac:dyDescent="0.2">
      <c r="I37" s="112"/>
      <c r="J37" s="112"/>
      <c r="K37" s="112"/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  <headerFooter scaleWithDoc="0" alignWithMargins="0">
    <oddHeader>&amp;L&amp;"Arial,Bold"TOMTOM FINANCIAL DATA PACK Q2 '14&amp;R&amp;K03-022Copyright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I35"/>
  <sheetViews>
    <sheetView showGridLines="0" zoomScale="85" zoomScaleNormal="85" zoomScaleSheetLayoutView="85" workbookViewId="0"/>
  </sheetViews>
  <sheetFormatPr defaultRowHeight="12.75" x14ac:dyDescent="0.2"/>
  <cols>
    <col min="2" max="2" width="47.5703125" customWidth="1"/>
    <col min="3" max="5" width="10.7109375" customWidth="1"/>
  </cols>
  <sheetData>
    <row r="1" spans="2:8" x14ac:dyDescent="0.2">
      <c r="B1" s="1"/>
      <c r="C1" s="1"/>
      <c r="D1" s="1"/>
      <c r="E1" s="1"/>
    </row>
    <row r="2" spans="2:8" ht="20.25" x14ac:dyDescent="0.3">
      <c r="B2" s="16" t="s">
        <v>33</v>
      </c>
      <c r="C2" s="1"/>
      <c r="D2" s="1"/>
      <c r="E2" s="1"/>
    </row>
    <row r="3" spans="2:8" x14ac:dyDescent="0.2">
      <c r="B3" s="15" t="s">
        <v>136</v>
      </c>
      <c r="C3" s="1"/>
      <c r="D3" s="1"/>
      <c r="E3" s="1"/>
    </row>
    <row r="4" spans="2:8" ht="13.5" thickBot="1" x14ac:dyDescent="0.25">
      <c r="B4" s="2"/>
      <c r="C4" s="1"/>
      <c r="D4" s="1"/>
      <c r="E4" s="1"/>
    </row>
    <row r="5" spans="2:8" ht="30" customHeight="1" thickBot="1" x14ac:dyDescent="0.25">
      <c r="B5" s="78" t="s">
        <v>123</v>
      </c>
      <c r="C5" s="7" t="s">
        <v>133</v>
      </c>
      <c r="D5" s="6" t="s">
        <v>17</v>
      </c>
      <c r="E5" s="33" t="s">
        <v>121</v>
      </c>
      <c r="F5" s="7" t="s">
        <v>134</v>
      </c>
      <c r="G5" s="6" t="s">
        <v>135</v>
      </c>
      <c r="H5" s="33" t="s">
        <v>121</v>
      </c>
    </row>
    <row r="6" spans="2:8" x14ac:dyDescent="0.2">
      <c r="B6" s="20" t="s">
        <v>28</v>
      </c>
      <c r="C6" s="25">
        <v>169</v>
      </c>
      <c r="D6" s="24">
        <v>172</v>
      </c>
      <c r="E6" s="34">
        <v>-0.02</v>
      </c>
      <c r="F6" s="25">
        <v>294</v>
      </c>
      <c r="G6" s="24">
        <v>295</v>
      </c>
      <c r="H6" s="34">
        <v>0</v>
      </c>
    </row>
    <row r="7" spans="2:8" x14ac:dyDescent="0.2">
      <c r="B7" s="20" t="s">
        <v>13</v>
      </c>
      <c r="C7" s="25">
        <v>31</v>
      </c>
      <c r="D7" s="24">
        <v>30</v>
      </c>
      <c r="E7" s="34">
        <v>0.01</v>
      </c>
      <c r="F7" s="25">
        <v>60</v>
      </c>
      <c r="G7" s="24">
        <v>59</v>
      </c>
      <c r="H7" s="34">
        <v>0.01</v>
      </c>
    </row>
    <row r="8" spans="2:8" x14ac:dyDescent="0.2">
      <c r="B8" s="20" t="s">
        <v>14</v>
      </c>
      <c r="C8" s="25">
        <v>27</v>
      </c>
      <c r="D8" s="24">
        <v>29</v>
      </c>
      <c r="E8" s="34">
        <v>-0.05</v>
      </c>
      <c r="F8" s="25">
        <v>53</v>
      </c>
      <c r="G8" s="24">
        <v>58</v>
      </c>
      <c r="H8" s="34">
        <v>-0.09</v>
      </c>
    </row>
    <row r="9" spans="2:8" x14ac:dyDescent="0.2">
      <c r="B9" s="35" t="s">
        <v>117</v>
      </c>
      <c r="C9" s="19">
        <v>26</v>
      </c>
      <c r="D9" s="18">
        <v>20</v>
      </c>
      <c r="E9" s="21">
        <v>0.28999999999999998</v>
      </c>
      <c r="F9" s="19">
        <v>51</v>
      </c>
      <c r="G9" s="18">
        <v>39</v>
      </c>
      <c r="H9" s="21">
        <v>0.28999999999999998</v>
      </c>
    </row>
    <row r="10" spans="2:8" ht="15" thickBot="1" x14ac:dyDescent="0.25">
      <c r="B10" s="38" t="s">
        <v>119</v>
      </c>
      <c r="C10" s="71">
        <v>252</v>
      </c>
      <c r="D10" s="72">
        <v>250</v>
      </c>
      <c r="E10" s="73">
        <v>0.01</v>
      </c>
      <c r="F10" s="71">
        <v>457</v>
      </c>
      <c r="G10" s="72">
        <v>452</v>
      </c>
      <c r="H10" s="73">
        <v>0.01</v>
      </c>
    </row>
    <row r="11" spans="2:8" x14ac:dyDescent="0.2">
      <c r="B11" s="37" t="s">
        <v>1</v>
      </c>
      <c r="C11" s="27">
        <v>140</v>
      </c>
      <c r="D11" s="26">
        <v>128</v>
      </c>
      <c r="E11" s="74">
        <v>0.09</v>
      </c>
      <c r="F11" s="27">
        <v>257</v>
      </c>
      <c r="G11" s="26">
        <v>240</v>
      </c>
      <c r="H11" s="74">
        <v>7.0000000000000007E-2</v>
      </c>
    </row>
    <row r="12" spans="2:8" s="79" customFormat="1" x14ac:dyDescent="0.2">
      <c r="B12" s="83" t="s">
        <v>11</v>
      </c>
      <c r="C12" s="85">
        <v>0.56000000000000005</v>
      </c>
      <c r="D12" s="84">
        <v>0.51</v>
      </c>
      <c r="E12" s="84"/>
      <c r="F12" s="85">
        <v>0.56000000000000005</v>
      </c>
      <c r="G12" s="84">
        <v>0.53</v>
      </c>
      <c r="H12" s="84"/>
    </row>
    <row r="13" spans="2:8" x14ac:dyDescent="0.2">
      <c r="B13" s="37" t="s">
        <v>29</v>
      </c>
      <c r="C13" s="27">
        <v>37</v>
      </c>
      <c r="D13" s="26">
        <v>40</v>
      </c>
      <c r="E13" s="74">
        <v>-7.0000000000000007E-2</v>
      </c>
      <c r="F13" s="27">
        <v>67</v>
      </c>
      <c r="G13" s="26">
        <v>69</v>
      </c>
      <c r="H13" s="74">
        <v>-0.03</v>
      </c>
    </row>
    <row r="14" spans="2:8" s="79" customFormat="1" x14ac:dyDescent="0.2">
      <c r="B14" s="83" t="s">
        <v>30</v>
      </c>
      <c r="C14" s="85">
        <v>0.15</v>
      </c>
      <c r="D14" s="84">
        <v>0.16</v>
      </c>
      <c r="E14" s="84"/>
      <c r="F14" s="85">
        <v>0.15</v>
      </c>
      <c r="G14" s="84">
        <v>0.15</v>
      </c>
      <c r="H14" s="84"/>
    </row>
    <row r="15" spans="2:8" x14ac:dyDescent="0.2">
      <c r="B15" s="37" t="s">
        <v>32</v>
      </c>
      <c r="C15" s="27">
        <v>10</v>
      </c>
      <c r="D15" s="26">
        <v>8</v>
      </c>
      <c r="E15" s="74">
        <v>0.34</v>
      </c>
      <c r="F15" s="27">
        <v>12</v>
      </c>
      <c r="G15" s="26">
        <v>8</v>
      </c>
      <c r="H15" s="74">
        <v>0.53</v>
      </c>
    </row>
    <row r="16" spans="2:8" s="79" customFormat="1" x14ac:dyDescent="0.2">
      <c r="B16" s="83" t="s">
        <v>31</v>
      </c>
      <c r="C16" s="85">
        <v>0.04</v>
      </c>
      <c r="D16" s="84">
        <v>0.03</v>
      </c>
      <c r="E16" s="84"/>
      <c r="F16" s="85">
        <v>0.03</v>
      </c>
      <c r="G16" s="84">
        <v>0.02</v>
      </c>
      <c r="H16" s="84"/>
    </row>
    <row r="17" spans="2:9" ht="13.5" thickBot="1" x14ac:dyDescent="0.25">
      <c r="B17" s="37" t="s">
        <v>9</v>
      </c>
      <c r="C17" s="27">
        <v>9</v>
      </c>
      <c r="D17" s="26">
        <v>8</v>
      </c>
      <c r="E17" s="74">
        <v>0.15</v>
      </c>
      <c r="F17" s="27">
        <v>16</v>
      </c>
      <c r="G17" s="26">
        <v>5</v>
      </c>
      <c r="H17" s="74">
        <v>2</v>
      </c>
    </row>
    <row r="18" spans="2:9" x14ac:dyDescent="0.2">
      <c r="B18" s="75" t="s">
        <v>101</v>
      </c>
      <c r="C18" s="76"/>
      <c r="D18" s="77"/>
      <c r="E18" s="77"/>
      <c r="F18" s="76"/>
      <c r="G18" s="77"/>
      <c r="H18" s="77"/>
    </row>
    <row r="19" spans="2:9" x14ac:dyDescent="0.2">
      <c r="B19" s="37" t="s">
        <v>102</v>
      </c>
      <c r="C19" s="87">
        <v>0.04</v>
      </c>
      <c r="D19" s="86">
        <v>0.03</v>
      </c>
      <c r="E19" s="39"/>
      <c r="F19" s="87">
        <v>7.0000000000000007E-2</v>
      </c>
      <c r="G19" s="86">
        <v>0.02</v>
      </c>
      <c r="H19" s="39"/>
    </row>
    <row r="20" spans="2:9" ht="15" thickBot="1" x14ac:dyDescent="0.25">
      <c r="B20" s="38" t="s">
        <v>109</v>
      </c>
      <c r="C20" s="88">
        <v>0.08</v>
      </c>
      <c r="D20" s="89">
        <v>7.0000000000000007E-2</v>
      </c>
      <c r="E20" s="40"/>
      <c r="F20" s="88">
        <v>0.16</v>
      </c>
      <c r="G20" s="89">
        <v>0.1</v>
      </c>
      <c r="H20" s="40"/>
      <c r="I20" s="112"/>
    </row>
    <row r="22" spans="2:9" ht="14.25" x14ac:dyDescent="0.2">
      <c r="B22" s="3" t="s">
        <v>110</v>
      </c>
    </row>
    <row r="23" spans="2:9" ht="14.25" customHeight="1" x14ac:dyDescent="0.2">
      <c r="B23" s="116" t="s">
        <v>120</v>
      </c>
      <c r="C23" s="116"/>
      <c r="D23" s="116"/>
      <c r="E23" s="116"/>
    </row>
    <row r="24" spans="2:9" ht="14.25" x14ac:dyDescent="0.2">
      <c r="B24" s="3" t="s">
        <v>118</v>
      </c>
    </row>
    <row r="26" spans="2:9" ht="13.5" thickBot="1" x14ac:dyDescent="0.25">
      <c r="B26" s="111" t="s">
        <v>117</v>
      </c>
    </row>
    <row r="27" spans="2:9" ht="30" customHeight="1" thickBot="1" x14ac:dyDescent="0.25">
      <c r="B27" s="90" t="s">
        <v>123</v>
      </c>
      <c r="C27" s="7" t="s">
        <v>133</v>
      </c>
      <c r="D27" s="6" t="s">
        <v>17</v>
      </c>
      <c r="E27" s="33" t="s">
        <v>196</v>
      </c>
      <c r="F27" s="7" t="s">
        <v>134</v>
      </c>
      <c r="G27" s="6" t="s">
        <v>135</v>
      </c>
      <c r="H27" s="33" t="s">
        <v>196</v>
      </c>
    </row>
    <row r="28" spans="2:9" x14ac:dyDescent="0.2">
      <c r="B28" s="20" t="s">
        <v>124</v>
      </c>
      <c r="C28" s="105">
        <v>7.5</v>
      </c>
      <c r="D28" s="106">
        <v>6.5</v>
      </c>
      <c r="E28" s="34">
        <v>0.15</v>
      </c>
      <c r="F28" s="105">
        <v>15.3</v>
      </c>
      <c r="G28" s="106">
        <v>13.1</v>
      </c>
      <c r="H28" s="34">
        <v>0.18</v>
      </c>
    </row>
    <row r="29" spans="2:9" x14ac:dyDescent="0.2">
      <c r="B29" s="35" t="s">
        <v>125</v>
      </c>
      <c r="C29" s="107">
        <v>18.100000000000001</v>
      </c>
      <c r="D29" s="108">
        <v>13.4</v>
      </c>
      <c r="E29" s="21">
        <v>0.36</v>
      </c>
      <c r="F29" s="107">
        <v>35.4</v>
      </c>
      <c r="G29" s="108">
        <v>26.2</v>
      </c>
      <c r="H29" s="21">
        <v>0.35</v>
      </c>
    </row>
    <row r="30" spans="2:9" ht="13.5" thickBot="1" x14ac:dyDescent="0.25">
      <c r="B30" s="38" t="s">
        <v>126</v>
      </c>
      <c r="C30" s="109">
        <v>25.6</v>
      </c>
      <c r="D30" s="110">
        <v>19.899999999999999</v>
      </c>
      <c r="E30" s="73">
        <v>0.28999999999999998</v>
      </c>
      <c r="F30" s="109">
        <v>50.7</v>
      </c>
      <c r="G30" s="110">
        <v>39.299999999999997</v>
      </c>
      <c r="H30" s="73">
        <v>0.28999999999999998</v>
      </c>
    </row>
    <row r="31" spans="2:9" x14ac:dyDescent="0.2">
      <c r="C31" s="134"/>
      <c r="F31" s="134"/>
    </row>
    <row r="32" spans="2:9" x14ac:dyDescent="0.2">
      <c r="B32" s="20" t="s">
        <v>129</v>
      </c>
      <c r="C32" s="29">
        <v>16.3</v>
      </c>
      <c r="D32" s="28">
        <v>17.100000000000001</v>
      </c>
      <c r="E32" s="34">
        <v>-0.05</v>
      </c>
      <c r="F32" s="29"/>
      <c r="G32" s="28"/>
      <c r="H32" s="34"/>
    </row>
    <row r="33" spans="2:8" ht="13.5" thickBot="1" x14ac:dyDescent="0.25">
      <c r="B33" s="38" t="s">
        <v>128</v>
      </c>
      <c r="C33" s="27">
        <v>395000</v>
      </c>
      <c r="D33" s="26">
        <v>269000</v>
      </c>
      <c r="E33" s="40">
        <v>0.47</v>
      </c>
      <c r="F33" s="27"/>
      <c r="G33" s="26"/>
      <c r="H33" s="40"/>
    </row>
    <row r="34" spans="2:8" ht="14.25" customHeight="1" x14ac:dyDescent="0.2">
      <c r="B34" s="160" t="s">
        <v>195</v>
      </c>
      <c r="C34" s="160"/>
      <c r="D34" s="160"/>
      <c r="E34" s="160"/>
      <c r="F34" s="118"/>
      <c r="G34" s="118"/>
    </row>
    <row r="35" spans="2:8" x14ac:dyDescent="0.2">
      <c r="B35" s="161"/>
      <c r="C35" s="161"/>
      <c r="D35" s="161"/>
      <c r="E35" s="161"/>
      <c r="F35" s="119"/>
      <c r="G35" s="119"/>
    </row>
  </sheetData>
  <mergeCells count="1">
    <mergeCell ref="B34:E35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 scaleWithDoc="0" alignWithMargins="0">
    <oddHeader>&amp;L&amp;"Arial,Bold"TOMTOM FINANCIAL DATA PACK Q2 '14&amp;R&amp;K03-022Copyright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G36"/>
  <sheetViews>
    <sheetView showGridLines="0" zoomScale="85" zoomScaleNormal="85" zoomScaleSheetLayoutView="85" workbookViewId="0">
      <selection activeCell="C58" sqref="C58"/>
    </sheetView>
  </sheetViews>
  <sheetFormatPr defaultRowHeight="12.75" x14ac:dyDescent="0.2"/>
  <cols>
    <col min="2" max="2" width="47.5703125" customWidth="1"/>
    <col min="3" max="6" width="10.7109375" customWidth="1"/>
  </cols>
  <sheetData>
    <row r="1" spans="2:7" x14ac:dyDescent="0.2">
      <c r="B1" s="1"/>
      <c r="C1" s="1"/>
      <c r="D1" s="1"/>
      <c r="E1" s="1"/>
      <c r="F1" s="1"/>
    </row>
    <row r="2" spans="2:7" ht="20.25" x14ac:dyDescent="0.3">
      <c r="B2" s="16" t="s">
        <v>34</v>
      </c>
      <c r="C2" s="1"/>
      <c r="D2" s="1"/>
      <c r="E2" s="1"/>
      <c r="F2" s="1"/>
    </row>
    <row r="3" spans="2:7" x14ac:dyDescent="0.2">
      <c r="B3" s="15" t="s">
        <v>136</v>
      </c>
      <c r="C3" s="1"/>
      <c r="D3" s="1"/>
      <c r="E3" s="1"/>
      <c r="F3" s="1"/>
    </row>
    <row r="4" spans="2:7" ht="13.5" thickBot="1" x14ac:dyDescent="0.25">
      <c r="B4" s="2"/>
      <c r="C4" s="1"/>
      <c r="D4" s="1"/>
      <c r="E4" s="1"/>
      <c r="F4" s="1"/>
    </row>
    <row r="5" spans="2:7" s="5" customFormat="1" ht="30" customHeight="1" thickBot="1" x14ac:dyDescent="0.25">
      <c r="B5" s="78" t="s">
        <v>0</v>
      </c>
      <c r="C5" s="147" t="s">
        <v>202</v>
      </c>
      <c r="D5" s="33" t="s">
        <v>203</v>
      </c>
      <c r="E5" s="147" t="s">
        <v>204</v>
      </c>
      <c r="F5" s="148" t="s">
        <v>205</v>
      </c>
      <c r="G5"/>
    </row>
    <row r="6" spans="2:7" x14ac:dyDescent="0.2">
      <c r="B6" s="42" t="s">
        <v>21</v>
      </c>
      <c r="C6" s="44">
        <v>251951</v>
      </c>
      <c r="D6" s="43">
        <v>250246</v>
      </c>
      <c r="E6" s="44">
        <v>457329</v>
      </c>
      <c r="F6" s="45">
        <v>451833</v>
      </c>
    </row>
    <row r="7" spans="2:7" x14ac:dyDescent="0.2">
      <c r="B7" s="35" t="s">
        <v>111</v>
      </c>
      <c r="C7" s="19">
        <v>112089</v>
      </c>
      <c r="D7" s="18">
        <v>122386</v>
      </c>
      <c r="E7" s="19">
        <v>200178</v>
      </c>
      <c r="F7" s="46">
        <v>211508</v>
      </c>
    </row>
    <row r="8" spans="2:7" ht="13.5" thickBot="1" x14ac:dyDescent="0.25">
      <c r="B8" s="10" t="s">
        <v>1</v>
      </c>
      <c r="C8" s="12">
        <v>139862</v>
      </c>
      <c r="D8" s="11">
        <v>127860</v>
      </c>
      <c r="E8" s="12">
        <v>257151</v>
      </c>
      <c r="F8" s="47">
        <v>240325</v>
      </c>
    </row>
    <row r="9" spans="2:7" x14ac:dyDescent="0.2">
      <c r="B9" s="23"/>
      <c r="C9" s="25"/>
      <c r="D9" s="24"/>
      <c r="E9" s="25"/>
      <c r="F9" s="41"/>
    </row>
    <row r="10" spans="2:7" x14ac:dyDescent="0.2">
      <c r="B10" s="20" t="s">
        <v>2</v>
      </c>
      <c r="C10" s="25">
        <v>46225</v>
      </c>
      <c r="D10" s="24">
        <v>44422</v>
      </c>
      <c r="E10" s="25">
        <v>89403</v>
      </c>
      <c r="F10" s="41">
        <v>83382</v>
      </c>
    </row>
    <row r="11" spans="2:7" x14ac:dyDescent="0.2">
      <c r="B11" s="20" t="s">
        <v>3</v>
      </c>
      <c r="C11" s="25">
        <v>21114</v>
      </c>
      <c r="D11" s="24">
        <v>19392</v>
      </c>
      <c r="E11" s="25">
        <v>42296</v>
      </c>
      <c r="F11" s="41">
        <v>38300</v>
      </c>
    </row>
    <row r="12" spans="2:7" x14ac:dyDescent="0.2">
      <c r="B12" s="20" t="s">
        <v>4</v>
      </c>
      <c r="C12" s="25">
        <v>21499</v>
      </c>
      <c r="D12" s="24">
        <v>11314</v>
      </c>
      <c r="E12" s="25">
        <v>30797</v>
      </c>
      <c r="F12" s="41">
        <v>22063</v>
      </c>
    </row>
    <row r="13" spans="2:7" x14ac:dyDescent="0.2">
      <c r="B13" s="35" t="s">
        <v>5</v>
      </c>
      <c r="C13" s="19">
        <v>40792</v>
      </c>
      <c r="D13" s="18">
        <v>45084</v>
      </c>
      <c r="E13" s="19">
        <v>82913</v>
      </c>
      <c r="F13" s="18">
        <v>88885</v>
      </c>
    </row>
    <row r="14" spans="2:7" x14ac:dyDescent="0.2">
      <c r="B14" s="9" t="s">
        <v>6</v>
      </c>
      <c r="C14" s="14">
        <v>129630</v>
      </c>
      <c r="D14" s="13">
        <v>120212</v>
      </c>
      <c r="E14" s="14">
        <v>245409</v>
      </c>
      <c r="F14" s="13">
        <v>232630</v>
      </c>
    </row>
    <row r="15" spans="2:7" x14ac:dyDescent="0.2">
      <c r="B15" s="35"/>
      <c r="C15" s="19"/>
      <c r="D15" s="18"/>
      <c r="E15" s="19"/>
      <c r="F15" s="46"/>
    </row>
    <row r="16" spans="2:7" ht="13.5" thickBot="1" x14ac:dyDescent="0.25">
      <c r="B16" s="10" t="s">
        <v>7</v>
      </c>
      <c r="C16" s="12">
        <v>10232</v>
      </c>
      <c r="D16" s="11">
        <v>7648</v>
      </c>
      <c r="E16" s="12">
        <v>11742</v>
      </c>
      <c r="F16" s="47">
        <v>7695</v>
      </c>
    </row>
    <row r="17" spans="2:6" x14ac:dyDescent="0.2">
      <c r="B17" s="23"/>
      <c r="C17" s="25"/>
      <c r="D17" s="24"/>
      <c r="E17" s="25"/>
      <c r="F17" s="41"/>
    </row>
    <row r="18" spans="2:6" x14ac:dyDescent="0.2">
      <c r="B18" s="20" t="s">
        <v>22</v>
      </c>
      <c r="C18" s="25">
        <v>10</v>
      </c>
      <c r="D18" s="24">
        <v>-263</v>
      </c>
      <c r="E18" s="25">
        <v>-1009</v>
      </c>
      <c r="F18" s="41">
        <v>-1380</v>
      </c>
    </row>
    <row r="19" spans="2:6" x14ac:dyDescent="0.2">
      <c r="B19" s="20" t="s">
        <v>23</v>
      </c>
      <c r="C19" s="25">
        <v>-306</v>
      </c>
      <c r="D19" s="24">
        <v>-1299</v>
      </c>
      <c r="E19" s="25">
        <v>-1482</v>
      </c>
      <c r="F19" s="41">
        <v>-2294</v>
      </c>
    </row>
    <row r="20" spans="2:6" x14ac:dyDescent="0.2">
      <c r="B20" s="35" t="s">
        <v>24</v>
      </c>
      <c r="C20" s="19">
        <v>-75</v>
      </c>
      <c r="D20" s="18">
        <v>2560</v>
      </c>
      <c r="E20" s="19">
        <v>61</v>
      </c>
      <c r="F20" s="46">
        <v>2813</v>
      </c>
    </row>
    <row r="21" spans="2:6" ht="13.5" thickBot="1" x14ac:dyDescent="0.25">
      <c r="B21" s="10" t="s">
        <v>8</v>
      </c>
      <c r="C21" s="12">
        <v>9861</v>
      </c>
      <c r="D21" s="11">
        <v>8646</v>
      </c>
      <c r="E21" s="12">
        <v>9312</v>
      </c>
      <c r="F21" s="47">
        <v>6834</v>
      </c>
    </row>
    <row r="22" spans="2:6" x14ac:dyDescent="0.2">
      <c r="B22" s="23"/>
      <c r="C22" s="25"/>
      <c r="D22" s="24"/>
      <c r="E22" s="25"/>
      <c r="F22" s="41"/>
    </row>
    <row r="23" spans="2:6" x14ac:dyDescent="0.2">
      <c r="B23" s="145" t="s">
        <v>200</v>
      </c>
      <c r="C23" s="19">
        <v>-1010</v>
      </c>
      <c r="D23" s="18">
        <v>-977</v>
      </c>
      <c r="E23" s="19">
        <v>7094</v>
      </c>
      <c r="F23" s="46">
        <v>-1364</v>
      </c>
    </row>
    <row r="24" spans="2:6" ht="13.5" thickBot="1" x14ac:dyDescent="0.25">
      <c r="B24" s="10" t="s">
        <v>9</v>
      </c>
      <c r="C24" s="12">
        <v>8851</v>
      </c>
      <c r="D24" s="11">
        <v>7669</v>
      </c>
      <c r="E24" s="12">
        <v>16406</v>
      </c>
      <c r="F24" s="47">
        <v>5470</v>
      </c>
    </row>
    <row r="25" spans="2:6" x14ac:dyDescent="0.2">
      <c r="B25" s="20" t="s">
        <v>25</v>
      </c>
      <c r="C25" s="25"/>
      <c r="D25" s="24"/>
      <c r="E25" s="25"/>
      <c r="F25" s="41"/>
    </row>
    <row r="26" spans="2:6" x14ac:dyDescent="0.2">
      <c r="B26" s="32" t="s">
        <v>27</v>
      </c>
      <c r="C26" s="25">
        <v>8850</v>
      </c>
      <c r="D26" s="24">
        <v>7301</v>
      </c>
      <c r="E26" s="25">
        <v>16344</v>
      </c>
      <c r="F26" s="41">
        <v>5033</v>
      </c>
    </row>
    <row r="27" spans="2:6" x14ac:dyDescent="0.2">
      <c r="B27" s="35" t="s">
        <v>26</v>
      </c>
      <c r="C27" s="19">
        <v>1</v>
      </c>
      <c r="D27" s="18">
        <v>368</v>
      </c>
      <c r="E27" s="19">
        <v>62</v>
      </c>
      <c r="F27" s="46">
        <v>437</v>
      </c>
    </row>
    <row r="28" spans="2:6" ht="13.5" thickBot="1" x14ac:dyDescent="0.25">
      <c r="B28" s="10" t="s">
        <v>9</v>
      </c>
      <c r="C28" s="12">
        <v>8851</v>
      </c>
      <c r="D28" s="11">
        <v>7669</v>
      </c>
      <c r="E28" s="12">
        <v>16406</v>
      </c>
      <c r="F28" s="47">
        <v>5470</v>
      </c>
    </row>
    <row r="29" spans="2:6" x14ac:dyDescent="0.2">
      <c r="B29" s="23"/>
      <c r="C29" s="25"/>
      <c r="D29" s="24"/>
      <c r="E29" s="25"/>
      <c r="F29" s="41"/>
    </row>
    <row r="30" spans="2:6" x14ac:dyDescent="0.2">
      <c r="B30" s="55" t="s">
        <v>35</v>
      </c>
      <c r="C30" s="27">
        <v>222238</v>
      </c>
      <c r="D30" s="26">
        <v>221904</v>
      </c>
      <c r="E30" s="27">
        <v>222207</v>
      </c>
      <c r="F30" s="49">
        <v>221899</v>
      </c>
    </row>
    <row r="31" spans="2:6" x14ac:dyDescent="0.2">
      <c r="B31" s="55" t="s">
        <v>36</v>
      </c>
      <c r="C31" s="27">
        <v>224521</v>
      </c>
      <c r="D31" s="26">
        <v>224052</v>
      </c>
      <c r="E31" s="27">
        <v>224361</v>
      </c>
      <c r="F31" s="49">
        <v>222224</v>
      </c>
    </row>
    <row r="32" spans="2:6" x14ac:dyDescent="0.2">
      <c r="B32" s="52"/>
      <c r="C32" s="54"/>
      <c r="D32" s="53"/>
      <c r="E32" s="54"/>
      <c r="F32" s="121"/>
    </row>
    <row r="33" spans="2:6" x14ac:dyDescent="0.2">
      <c r="B33" s="9" t="s">
        <v>112</v>
      </c>
      <c r="C33" s="27"/>
      <c r="D33" s="26"/>
      <c r="E33" s="27"/>
      <c r="F33" s="49"/>
    </row>
    <row r="34" spans="2:6" x14ac:dyDescent="0.2">
      <c r="B34" s="56" t="s">
        <v>104</v>
      </c>
      <c r="C34" s="29">
        <v>0.04</v>
      </c>
      <c r="D34" s="28">
        <v>0.03</v>
      </c>
      <c r="E34" s="29">
        <v>7.0000000000000007E-2</v>
      </c>
      <c r="F34" s="122">
        <v>0.02</v>
      </c>
    </row>
    <row r="35" spans="2:6" ht="13.5" thickBot="1" x14ac:dyDescent="0.25">
      <c r="B35" s="57" t="s">
        <v>105</v>
      </c>
      <c r="C35" s="31">
        <v>0.04</v>
      </c>
      <c r="D35" s="30">
        <v>0.03</v>
      </c>
      <c r="E35" s="31">
        <v>7.0000000000000007E-2</v>
      </c>
      <c r="F35" s="123">
        <v>0.02</v>
      </c>
    </row>
    <row r="36" spans="2:6" x14ac:dyDescent="0.2">
      <c r="B36" s="1"/>
      <c r="C36" s="1"/>
      <c r="D36" s="1"/>
      <c r="E36" s="1"/>
      <c r="F36" s="1"/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  <headerFooter scaleWithDoc="0" alignWithMargins="0">
    <oddHeader>&amp;L&amp;"Arial,Bold"TOMTOM FINANCIAL DATA PACK Q2 '14&amp;R&amp;K03-022Copyright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H39"/>
  <sheetViews>
    <sheetView showGridLines="0" zoomScale="85" zoomScaleNormal="85" zoomScaleSheetLayoutView="85" workbookViewId="0">
      <selection activeCell="C58" sqref="C58"/>
    </sheetView>
  </sheetViews>
  <sheetFormatPr defaultRowHeight="12.75" x14ac:dyDescent="0.2"/>
  <cols>
    <col min="2" max="2" width="47.5703125" customWidth="1"/>
    <col min="3" max="6" width="10.7109375" customWidth="1"/>
  </cols>
  <sheetData>
    <row r="1" spans="2:8" x14ac:dyDescent="0.2">
      <c r="B1" s="1"/>
      <c r="C1" s="1"/>
      <c r="D1" s="1"/>
      <c r="E1" s="1"/>
      <c r="F1" s="1"/>
    </row>
    <row r="2" spans="2:8" ht="20.25" x14ac:dyDescent="0.3">
      <c r="B2" s="16" t="s">
        <v>137</v>
      </c>
      <c r="C2" s="1"/>
      <c r="D2" s="1"/>
      <c r="E2" s="1"/>
      <c r="F2" s="1"/>
    </row>
    <row r="3" spans="2:8" x14ac:dyDescent="0.2">
      <c r="B3" s="15" t="s">
        <v>136</v>
      </c>
      <c r="C3" s="1"/>
      <c r="D3" s="1"/>
      <c r="E3" s="1"/>
      <c r="F3" s="1"/>
    </row>
    <row r="4" spans="2:8" ht="13.5" thickBot="1" x14ac:dyDescent="0.25">
      <c r="B4" s="2"/>
      <c r="C4" s="1"/>
      <c r="D4" s="1"/>
      <c r="E4" s="1"/>
      <c r="F4" s="1"/>
    </row>
    <row r="5" spans="2:8" s="5" customFormat="1" ht="30" customHeight="1" thickBot="1" x14ac:dyDescent="0.25">
      <c r="B5" s="78" t="s">
        <v>0</v>
      </c>
      <c r="C5" s="147" t="s">
        <v>206</v>
      </c>
      <c r="D5" s="33" t="s">
        <v>203</v>
      </c>
      <c r="E5" s="147" t="s">
        <v>204</v>
      </c>
      <c r="F5" s="148" t="s">
        <v>205</v>
      </c>
      <c r="G5"/>
      <c r="H5"/>
    </row>
    <row r="6" spans="2:8" x14ac:dyDescent="0.2">
      <c r="B6" s="42" t="s">
        <v>9</v>
      </c>
      <c r="C6" s="44">
        <v>8851</v>
      </c>
      <c r="D6" s="43">
        <v>7669</v>
      </c>
      <c r="E6" s="44">
        <v>16406</v>
      </c>
      <c r="F6" s="45">
        <v>5470</v>
      </c>
    </row>
    <row r="7" spans="2:8" x14ac:dyDescent="0.2">
      <c r="B7" s="23" t="s">
        <v>141</v>
      </c>
      <c r="C7" s="25" t="s">
        <v>138</v>
      </c>
      <c r="D7" s="24"/>
      <c r="E7" s="25"/>
      <c r="F7" s="41"/>
    </row>
    <row r="8" spans="2:8" x14ac:dyDescent="0.2">
      <c r="B8" s="128" t="s">
        <v>142</v>
      </c>
      <c r="C8" s="25" t="s">
        <v>138</v>
      </c>
      <c r="D8" s="24"/>
      <c r="E8" s="25"/>
      <c r="F8" s="41"/>
    </row>
    <row r="9" spans="2:8" x14ac:dyDescent="0.2">
      <c r="B9" s="20" t="s">
        <v>201</v>
      </c>
      <c r="C9" s="25">
        <v>-466</v>
      </c>
      <c r="D9" s="24">
        <v>220</v>
      </c>
      <c r="E9" s="25">
        <v>-466</v>
      </c>
      <c r="F9" s="41">
        <v>220</v>
      </c>
    </row>
    <row r="10" spans="2:8" s="119" customFormat="1" x14ac:dyDescent="0.2">
      <c r="B10" s="22" t="s">
        <v>138</v>
      </c>
      <c r="C10" s="27" t="s">
        <v>138</v>
      </c>
      <c r="D10" s="26"/>
      <c r="E10" s="27"/>
      <c r="F10" s="26"/>
    </row>
    <row r="11" spans="2:8" x14ac:dyDescent="0.2">
      <c r="B11" s="128" t="s">
        <v>143</v>
      </c>
      <c r="C11" s="25" t="s">
        <v>138</v>
      </c>
      <c r="D11" s="24"/>
      <c r="E11" s="25"/>
      <c r="F11" s="41"/>
    </row>
    <row r="12" spans="2:8" x14ac:dyDescent="0.2">
      <c r="B12" s="20" t="s">
        <v>144</v>
      </c>
      <c r="C12" s="25">
        <v>999</v>
      </c>
      <c r="D12" s="24">
        <v>-4123</v>
      </c>
      <c r="E12" s="25">
        <v>2282</v>
      </c>
      <c r="F12" s="41">
        <v>-4391</v>
      </c>
    </row>
    <row r="13" spans="2:8" x14ac:dyDescent="0.2">
      <c r="B13" s="9" t="s">
        <v>145</v>
      </c>
      <c r="C13" s="14">
        <v>533</v>
      </c>
      <c r="D13" s="13">
        <v>-3903</v>
      </c>
      <c r="E13" s="14">
        <v>1816</v>
      </c>
      <c r="F13" s="48">
        <v>-4171</v>
      </c>
    </row>
    <row r="14" spans="2:8" x14ac:dyDescent="0.2">
      <c r="B14" s="35"/>
      <c r="C14" s="19"/>
      <c r="D14" s="18"/>
      <c r="E14" s="19"/>
      <c r="F14" s="46"/>
    </row>
    <row r="15" spans="2:8" ht="13.5" thickBot="1" x14ac:dyDescent="0.25">
      <c r="B15" s="10" t="s">
        <v>146</v>
      </c>
      <c r="C15" s="12">
        <v>9384</v>
      </c>
      <c r="D15" s="11">
        <v>3766</v>
      </c>
      <c r="E15" s="12">
        <v>18222</v>
      </c>
      <c r="F15" s="47">
        <v>1299</v>
      </c>
    </row>
    <row r="16" spans="2:8" x14ac:dyDescent="0.2">
      <c r="B16" s="20" t="s">
        <v>25</v>
      </c>
      <c r="C16" s="25" t="s">
        <v>138</v>
      </c>
      <c r="D16" s="24"/>
      <c r="E16" s="25"/>
      <c r="F16" s="41"/>
    </row>
    <row r="17" spans="2:6" x14ac:dyDescent="0.2">
      <c r="B17" s="32" t="s">
        <v>139</v>
      </c>
      <c r="C17" s="25">
        <v>9308</v>
      </c>
      <c r="D17" s="24">
        <v>3587</v>
      </c>
      <c r="E17" s="25">
        <v>18178</v>
      </c>
      <c r="F17" s="41">
        <v>1240</v>
      </c>
    </row>
    <row r="18" spans="2:6" x14ac:dyDescent="0.2">
      <c r="B18" s="35" t="s">
        <v>140</v>
      </c>
      <c r="C18" s="19">
        <v>76</v>
      </c>
      <c r="D18" s="18">
        <v>179</v>
      </c>
      <c r="E18" s="19">
        <v>44</v>
      </c>
      <c r="F18" s="46">
        <v>59</v>
      </c>
    </row>
    <row r="19" spans="2:6" ht="15" thickBot="1" x14ac:dyDescent="0.25">
      <c r="B19" s="10" t="s">
        <v>147</v>
      </c>
      <c r="C19" s="12">
        <v>9384</v>
      </c>
      <c r="D19" s="11">
        <v>3766</v>
      </c>
      <c r="E19" s="12">
        <v>18222</v>
      </c>
      <c r="F19" s="47">
        <v>1299</v>
      </c>
    </row>
    <row r="20" spans="2:6" x14ac:dyDescent="0.2">
      <c r="B20" s="1"/>
      <c r="C20" s="1"/>
      <c r="D20" s="1"/>
      <c r="E20" s="1"/>
      <c r="F20" s="1"/>
    </row>
    <row r="21" spans="2:6" ht="14.25" x14ac:dyDescent="0.2">
      <c r="B21" s="146" t="s">
        <v>148</v>
      </c>
      <c r="F21" s="1"/>
    </row>
    <row r="22" spans="2:6" x14ac:dyDescent="0.2">
      <c r="F22" s="1"/>
    </row>
    <row r="23" spans="2:6" x14ac:dyDescent="0.2">
      <c r="F23" s="1"/>
    </row>
    <row r="24" spans="2:6" x14ac:dyDescent="0.2">
      <c r="F24" s="1"/>
    </row>
    <row r="25" spans="2:6" x14ac:dyDescent="0.2">
      <c r="F25" s="1"/>
    </row>
    <row r="26" spans="2:6" x14ac:dyDescent="0.2">
      <c r="F26" s="1"/>
    </row>
    <row r="27" spans="2:6" x14ac:dyDescent="0.2">
      <c r="F27" s="1"/>
    </row>
    <row r="28" spans="2:6" x14ac:dyDescent="0.2">
      <c r="F28" s="1"/>
    </row>
    <row r="29" spans="2:6" x14ac:dyDescent="0.2">
      <c r="F29" s="1"/>
    </row>
    <row r="30" spans="2:6" x14ac:dyDescent="0.2">
      <c r="F30" s="1"/>
    </row>
    <row r="31" spans="2:6" x14ac:dyDescent="0.2">
      <c r="F31" s="1"/>
    </row>
    <row r="32" spans="2:6" x14ac:dyDescent="0.2">
      <c r="F32" s="1"/>
    </row>
    <row r="33" spans="6:6" x14ac:dyDescent="0.2">
      <c r="F33" s="1"/>
    </row>
    <row r="34" spans="6:6" x14ac:dyDescent="0.2">
      <c r="F34" s="1"/>
    </row>
    <row r="35" spans="6:6" x14ac:dyDescent="0.2">
      <c r="F35" s="1"/>
    </row>
    <row r="36" spans="6:6" x14ac:dyDescent="0.2">
      <c r="F36" s="1"/>
    </row>
    <row r="37" spans="6:6" x14ac:dyDescent="0.2">
      <c r="F37" s="1"/>
    </row>
    <row r="38" spans="6:6" x14ac:dyDescent="0.2">
      <c r="F38" s="1"/>
    </row>
    <row r="39" spans="6:6" x14ac:dyDescent="0.2">
      <c r="F39" s="1"/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  <headerFooter scaleWithDoc="0" alignWithMargins="0">
    <oddHeader>&amp;L&amp;"Arial,Bold"TOMTOM FINANCIAL DATA PACK Q2 '14&amp;R&amp;K03-022Copyright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F52"/>
  <sheetViews>
    <sheetView showGridLines="0" zoomScale="70" zoomScaleNormal="70" zoomScaleSheetLayoutView="70" workbookViewId="0">
      <selection activeCell="C58" sqref="C58"/>
    </sheetView>
  </sheetViews>
  <sheetFormatPr defaultRowHeight="12.75" x14ac:dyDescent="0.2"/>
  <cols>
    <col min="2" max="2" width="47.5703125" customWidth="1"/>
    <col min="3" max="4" width="11.140625" customWidth="1"/>
    <col min="5" max="6" width="20.5703125" customWidth="1"/>
  </cols>
  <sheetData>
    <row r="1" spans="2:6" x14ac:dyDescent="0.2">
      <c r="B1" s="1"/>
      <c r="C1" s="1"/>
      <c r="D1" s="1"/>
      <c r="E1" s="1"/>
      <c r="F1" s="1"/>
    </row>
    <row r="2" spans="2:6" ht="20.25" x14ac:dyDescent="0.3">
      <c r="B2" s="16" t="s">
        <v>37</v>
      </c>
      <c r="C2" s="16"/>
      <c r="D2" s="16"/>
      <c r="E2" s="1"/>
      <c r="F2" s="1"/>
    </row>
    <row r="3" spans="2:6" x14ac:dyDescent="0.2">
      <c r="B3" s="15" t="s">
        <v>136</v>
      </c>
      <c r="C3" s="15"/>
      <c r="D3" s="15"/>
      <c r="E3" s="1"/>
      <c r="F3" s="1"/>
    </row>
    <row r="4" spans="2:6" ht="13.5" thickBot="1" x14ac:dyDescent="0.25">
      <c r="B4" s="2"/>
      <c r="C4" s="2"/>
      <c r="D4" s="2"/>
      <c r="E4" s="1"/>
      <c r="F4" s="1"/>
    </row>
    <row r="5" spans="2:6" s="5" customFormat="1" ht="30" customHeight="1" thickBot="1" x14ac:dyDescent="0.25">
      <c r="B5" s="78" t="s">
        <v>0</v>
      </c>
      <c r="C5" s="78"/>
      <c r="D5" s="78"/>
      <c r="E5" s="149" t="s">
        <v>207</v>
      </c>
      <c r="F5" s="150" t="s">
        <v>209</v>
      </c>
    </row>
    <row r="6" spans="2:6" x14ac:dyDescent="0.2">
      <c r="B6" s="42" t="s">
        <v>38</v>
      </c>
      <c r="C6" s="42"/>
      <c r="D6" s="42"/>
      <c r="E6" s="44"/>
      <c r="F6" s="45"/>
    </row>
    <row r="7" spans="2:6" x14ac:dyDescent="0.2">
      <c r="B7" s="9" t="s">
        <v>39</v>
      </c>
      <c r="C7" s="9"/>
      <c r="D7" s="9"/>
      <c r="E7" s="14"/>
      <c r="F7" s="48"/>
    </row>
    <row r="8" spans="2:6" x14ac:dyDescent="0.2">
      <c r="B8" s="20" t="s">
        <v>40</v>
      </c>
      <c r="C8" s="20"/>
      <c r="D8" s="20"/>
      <c r="E8" s="25">
        <v>381569</v>
      </c>
      <c r="F8" s="41">
        <v>381569</v>
      </c>
    </row>
    <row r="9" spans="2:6" x14ac:dyDescent="0.2">
      <c r="B9" s="20" t="s">
        <v>41</v>
      </c>
      <c r="C9" s="20"/>
      <c r="D9" s="20"/>
      <c r="E9" s="25">
        <v>799394</v>
      </c>
      <c r="F9" s="41">
        <v>803635</v>
      </c>
    </row>
    <row r="10" spans="2:6" x14ac:dyDescent="0.2">
      <c r="B10" s="20" t="s">
        <v>42</v>
      </c>
      <c r="C10" s="20"/>
      <c r="D10" s="20"/>
      <c r="E10" s="25">
        <v>26898</v>
      </c>
      <c r="F10" s="41">
        <v>25804</v>
      </c>
    </row>
    <row r="11" spans="2:6" x14ac:dyDescent="0.2">
      <c r="B11" s="20" t="s">
        <v>43</v>
      </c>
      <c r="C11" s="20"/>
      <c r="D11" s="20"/>
      <c r="E11" s="25">
        <v>8777</v>
      </c>
      <c r="F11" s="41">
        <v>9681</v>
      </c>
    </row>
    <row r="12" spans="2:6" x14ac:dyDescent="0.2">
      <c r="B12" s="35" t="s">
        <v>44</v>
      </c>
      <c r="C12" s="35"/>
      <c r="D12" s="35"/>
      <c r="E12" s="19">
        <v>2971</v>
      </c>
      <c r="F12" s="18">
        <v>2854</v>
      </c>
    </row>
    <row r="13" spans="2:6" ht="13.5" thickBot="1" x14ac:dyDescent="0.25">
      <c r="B13" s="10" t="s">
        <v>51</v>
      </c>
      <c r="C13" s="10"/>
      <c r="D13" s="10"/>
      <c r="E13" s="12">
        <v>1219609</v>
      </c>
      <c r="F13" s="11">
        <v>1223543</v>
      </c>
    </row>
    <row r="14" spans="2:6" x14ac:dyDescent="0.2">
      <c r="B14" s="23"/>
      <c r="C14" s="23"/>
      <c r="D14" s="23"/>
      <c r="E14" s="25"/>
      <c r="F14" s="41"/>
    </row>
    <row r="15" spans="2:6" x14ac:dyDescent="0.2">
      <c r="B15" s="23" t="s">
        <v>45</v>
      </c>
      <c r="C15" s="23"/>
      <c r="D15" s="23"/>
      <c r="E15" s="25"/>
      <c r="F15" s="41"/>
    </row>
    <row r="16" spans="2:6" x14ac:dyDescent="0.2">
      <c r="B16" s="20" t="s">
        <v>46</v>
      </c>
      <c r="C16" s="20"/>
      <c r="D16" s="20"/>
      <c r="E16" s="25">
        <v>41314</v>
      </c>
      <c r="F16" s="41">
        <v>42260</v>
      </c>
    </row>
    <row r="17" spans="2:6" x14ac:dyDescent="0.2">
      <c r="B17" s="20" t="s">
        <v>47</v>
      </c>
      <c r="C17" s="20"/>
      <c r="D17" s="20"/>
      <c r="E17" s="25">
        <v>144829</v>
      </c>
      <c r="F17" s="41">
        <v>115429</v>
      </c>
    </row>
    <row r="18" spans="2:6" x14ac:dyDescent="0.2">
      <c r="B18" s="20" t="s">
        <v>48</v>
      </c>
      <c r="C18" s="20"/>
      <c r="D18" s="20"/>
      <c r="E18" s="25">
        <v>35495</v>
      </c>
      <c r="F18" s="41">
        <v>38121</v>
      </c>
    </row>
    <row r="19" spans="2:6" x14ac:dyDescent="0.2">
      <c r="B19" s="20" t="s">
        <v>49</v>
      </c>
      <c r="C19" s="20"/>
      <c r="D19" s="20"/>
      <c r="E19" s="25">
        <v>268</v>
      </c>
      <c r="F19" s="41">
        <v>376</v>
      </c>
    </row>
    <row r="20" spans="2:6" x14ac:dyDescent="0.2">
      <c r="B20" s="35" t="s">
        <v>50</v>
      </c>
      <c r="C20" s="35"/>
      <c r="D20" s="35"/>
      <c r="E20" s="19">
        <v>226324</v>
      </c>
      <c r="F20" s="18">
        <v>257785</v>
      </c>
    </row>
    <row r="21" spans="2:6" ht="13.5" thickBot="1" x14ac:dyDescent="0.25">
      <c r="B21" s="10" t="s">
        <v>52</v>
      </c>
      <c r="C21" s="10"/>
      <c r="D21" s="10"/>
      <c r="E21" s="12">
        <v>448230</v>
      </c>
      <c r="F21" s="11">
        <v>453971</v>
      </c>
    </row>
    <row r="22" spans="2:6" x14ac:dyDescent="0.2">
      <c r="B22" s="23"/>
      <c r="C22" s="23"/>
      <c r="D22" s="23"/>
      <c r="E22" s="25"/>
      <c r="F22" s="41"/>
    </row>
    <row r="23" spans="2:6" x14ac:dyDescent="0.2">
      <c r="B23" s="58" t="s">
        <v>53</v>
      </c>
      <c r="C23" s="58"/>
      <c r="D23" s="58"/>
      <c r="E23" s="50">
        <v>1667839</v>
      </c>
      <c r="F23" s="51">
        <v>1677514</v>
      </c>
    </row>
    <row r="24" spans="2:6" x14ac:dyDescent="0.2">
      <c r="B24" s="23"/>
      <c r="C24" s="23"/>
      <c r="D24" s="23"/>
      <c r="E24" s="25"/>
      <c r="F24" s="41"/>
    </row>
    <row r="25" spans="2:6" x14ac:dyDescent="0.2">
      <c r="B25" s="23" t="s">
        <v>54</v>
      </c>
      <c r="C25" s="23"/>
      <c r="D25" s="23"/>
      <c r="E25" s="25"/>
      <c r="F25" s="41"/>
    </row>
    <row r="26" spans="2:6" x14ac:dyDescent="0.2">
      <c r="B26" s="23" t="s">
        <v>55</v>
      </c>
      <c r="C26" s="23"/>
      <c r="D26" s="23"/>
      <c r="E26" s="25"/>
      <c r="F26" s="41"/>
    </row>
    <row r="27" spans="2:6" x14ac:dyDescent="0.2">
      <c r="B27" s="20" t="s">
        <v>56</v>
      </c>
      <c r="C27" s="20"/>
      <c r="D27" s="20"/>
      <c r="E27" s="25">
        <v>44462</v>
      </c>
      <c r="F27" s="41">
        <v>44435</v>
      </c>
    </row>
    <row r="28" spans="2:6" x14ac:dyDescent="0.2">
      <c r="B28" s="20" t="s">
        <v>57</v>
      </c>
      <c r="C28" s="20"/>
      <c r="D28" s="20"/>
      <c r="E28" s="25">
        <v>977787</v>
      </c>
      <c r="F28" s="41">
        <v>977087</v>
      </c>
    </row>
    <row r="29" spans="2:6" x14ac:dyDescent="0.2">
      <c r="B29" s="22" t="s">
        <v>58</v>
      </c>
      <c r="C29" s="22"/>
      <c r="D29" s="22"/>
      <c r="E29" s="27">
        <v>181876</v>
      </c>
      <c r="F29" s="49">
        <v>160087</v>
      </c>
    </row>
    <row r="30" spans="2:6" x14ac:dyDescent="0.2">
      <c r="B30" s="35" t="s">
        <v>59</v>
      </c>
      <c r="C30" s="35"/>
      <c r="D30" s="35"/>
      <c r="E30" s="19">
        <v>-331773</v>
      </c>
      <c r="F30" s="46">
        <v>-329463</v>
      </c>
    </row>
    <row r="31" spans="2:6" x14ac:dyDescent="0.2">
      <c r="B31" s="23" t="s">
        <v>61</v>
      </c>
      <c r="C31" s="23"/>
      <c r="D31" s="23"/>
      <c r="E31" s="59">
        <v>872352</v>
      </c>
      <c r="F31" s="60">
        <v>852146</v>
      </c>
    </row>
    <row r="32" spans="2:6" x14ac:dyDescent="0.2">
      <c r="B32" s="35" t="s">
        <v>60</v>
      </c>
      <c r="C32" s="35"/>
      <c r="D32" s="35"/>
      <c r="E32" s="19">
        <v>2159</v>
      </c>
      <c r="F32" s="18">
        <v>2115</v>
      </c>
    </row>
    <row r="33" spans="2:6" ht="13.5" thickBot="1" x14ac:dyDescent="0.25">
      <c r="B33" s="10" t="s">
        <v>62</v>
      </c>
      <c r="C33" s="10"/>
      <c r="D33" s="10"/>
      <c r="E33" s="12">
        <v>874511</v>
      </c>
      <c r="F33" s="11">
        <v>854261</v>
      </c>
    </row>
    <row r="34" spans="2:6" x14ac:dyDescent="0.2">
      <c r="B34" s="23"/>
      <c r="C34" s="23"/>
      <c r="D34" s="23"/>
      <c r="E34" s="25"/>
      <c r="F34" s="41"/>
    </row>
    <row r="35" spans="2:6" x14ac:dyDescent="0.2">
      <c r="B35" s="23" t="s">
        <v>67</v>
      </c>
      <c r="C35" s="23"/>
      <c r="D35" s="23"/>
      <c r="E35" s="25"/>
      <c r="F35" s="41"/>
    </row>
    <row r="36" spans="2:6" x14ac:dyDescent="0.2">
      <c r="B36" s="20" t="s">
        <v>63</v>
      </c>
      <c r="C36" s="20"/>
      <c r="D36" s="20"/>
      <c r="E36" s="25">
        <v>99608</v>
      </c>
      <c r="F36" s="41">
        <v>99348</v>
      </c>
    </row>
    <row r="37" spans="2:6" x14ac:dyDescent="0.2">
      <c r="B37" s="20" t="s">
        <v>64</v>
      </c>
      <c r="C37" s="20"/>
      <c r="D37" s="20"/>
      <c r="E37" s="25">
        <v>163896</v>
      </c>
      <c r="F37" s="41">
        <v>171727</v>
      </c>
    </row>
    <row r="38" spans="2:6" x14ac:dyDescent="0.2">
      <c r="B38" s="20" t="s">
        <v>65</v>
      </c>
      <c r="C38" s="20"/>
      <c r="D38" s="20"/>
      <c r="E38" s="25">
        <v>51647</v>
      </c>
      <c r="F38" s="41">
        <v>55857</v>
      </c>
    </row>
    <row r="39" spans="2:6" x14ac:dyDescent="0.2">
      <c r="B39" s="35" t="s">
        <v>66</v>
      </c>
      <c r="C39" s="35"/>
      <c r="D39" s="35"/>
      <c r="E39" s="19">
        <v>41950</v>
      </c>
      <c r="F39" s="18">
        <v>38300</v>
      </c>
    </row>
    <row r="40" spans="2:6" ht="13.5" thickBot="1" x14ac:dyDescent="0.25">
      <c r="B40" s="10" t="s">
        <v>68</v>
      </c>
      <c r="C40" s="10"/>
      <c r="D40" s="10"/>
      <c r="E40" s="12">
        <v>357101</v>
      </c>
      <c r="F40" s="11">
        <v>365232</v>
      </c>
    </row>
    <row r="41" spans="2:6" x14ac:dyDescent="0.2">
      <c r="B41" s="23"/>
      <c r="C41" s="23"/>
      <c r="D41" s="23"/>
      <c r="E41" s="25"/>
      <c r="F41" s="41"/>
    </row>
    <row r="42" spans="2:6" x14ac:dyDescent="0.2">
      <c r="B42" s="23" t="s">
        <v>69</v>
      </c>
      <c r="C42" s="23"/>
      <c r="D42" s="23"/>
      <c r="E42" s="25"/>
      <c r="F42" s="41"/>
    </row>
    <row r="43" spans="2:6" x14ac:dyDescent="0.2">
      <c r="B43" s="20" t="s">
        <v>63</v>
      </c>
      <c r="C43" s="20"/>
      <c r="D43" s="20"/>
      <c r="E43" s="25">
        <v>74284</v>
      </c>
      <c r="F43" s="41">
        <v>74089</v>
      </c>
    </row>
    <row r="44" spans="2:6" x14ac:dyDescent="0.2">
      <c r="B44" s="20" t="s">
        <v>70</v>
      </c>
      <c r="C44" s="20"/>
      <c r="D44" s="20"/>
      <c r="E44" s="25">
        <v>87562</v>
      </c>
      <c r="F44" s="41">
        <v>82337</v>
      </c>
    </row>
    <row r="45" spans="2:6" x14ac:dyDescent="0.2">
      <c r="B45" s="20" t="s">
        <v>71</v>
      </c>
      <c r="C45" s="20"/>
      <c r="D45" s="20"/>
      <c r="E45" s="25">
        <v>23415</v>
      </c>
      <c r="F45" s="41">
        <v>28101</v>
      </c>
    </row>
    <row r="46" spans="2:6" x14ac:dyDescent="0.2">
      <c r="B46" s="20" t="s">
        <v>65</v>
      </c>
      <c r="C46" s="20"/>
      <c r="D46" s="20"/>
      <c r="E46" s="25">
        <v>39175</v>
      </c>
      <c r="F46" s="41">
        <v>23975</v>
      </c>
    </row>
    <row r="47" spans="2:6" x14ac:dyDescent="0.2">
      <c r="B47" s="20" t="s">
        <v>66</v>
      </c>
      <c r="C47" s="20"/>
      <c r="D47" s="20"/>
      <c r="E47" s="25">
        <v>66030</v>
      </c>
      <c r="F47" s="41">
        <v>75516</v>
      </c>
    </row>
    <row r="48" spans="2:6" x14ac:dyDescent="0.2">
      <c r="B48" s="35" t="s">
        <v>208</v>
      </c>
      <c r="C48" s="35"/>
      <c r="D48" s="35"/>
      <c r="E48" s="19">
        <v>145761</v>
      </c>
      <c r="F48" s="18">
        <v>174003</v>
      </c>
    </row>
    <row r="49" spans="2:6" ht="13.5" thickBot="1" x14ac:dyDescent="0.25">
      <c r="B49" s="10" t="s">
        <v>72</v>
      </c>
      <c r="C49" s="10"/>
      <c r="D49" s="10"/>
      <c r="E49" s="12">
        <v>436227</v>
      </c>
      <c r="F49" s="11">
        <v>458021</v>
      </c>
    </row>
    <row r="50" spans="2:6" x14ac:dyDescent="0.2">
      <c r="B50" s="23"/>
      <c r="C50" s="23"/>
      <c r="D50" s="23"/>
      <c r="E50" s="25"/>
      <c r="F50" s="41"/>
    </row>
    <row r="51" spans="2:6" x14ac:dyDescent="0.2">
      <c r="B51" s="58" t="s">
        <v>73</v>
      </c>
      <c r="C51" s="58"/>
      <c r="D51" s="58"/>
      <c r="E51" s="50">
        <v>1667839</v>
      </c>
      <c r="F51" s="51">
        <v>1677514</v>
      </c>
    </row>
    <row r="52" spans="2:6" x14ac:dyDescent="0.2">
      <c r="B52" s="1"/>
      <c r="C52" s="1"/>
      <c r="D52" s="1"/>
      <c r="E52" s="1"/>
      <c r="F52" s="1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 alignWithMargins="0">
    <oddHeader>&amp;L&amp;"Arial,Bold"TOMTOM FINANCIAL DATA PACK Q2 '14&amp;R&amp;K03-022Copyright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I39"/>
  <sheetViews>
    <sheetView showGridLines="0" zoomScale="85" zoomScaleNormal="85" zoomScaleSheetLayoutView="85" workbookViewId="0">
      <selection activeCell="C58" sqref="C58"/>
    </sheetView>
  </sheetViews>
  <sheetFormatPr defaultRowHeight="12.75" x14ac:dyDescent="0.2"/>
  <cols>
    <col min="2" max="2" width="47.5703125" customWidth="1"/>
    <col min="3" max="8" width="10.7109375" customWidth="1"/>
  </cols>
  <sheetData>
    <row r="1" spans="2:9" x14ac:dyDescent="0.2">
      <c r="B1" s="1"/>
      <c r="C1" s="1"/>
      <c r="D1" s="1"/>
      <c r="E1" s="1"/>
      <c r="F1" s="1"/>
      <c r="G1" s="1"/>
      <c r="H1" s="1"/>
    </row>
    <row r="2" spans="2:9" ht="20.25" x14ac:dyDescent="0.3">
      <c r="B2" s="16" t="s">
        <v>74</v>
      </c>
      <c r="C2" s="1"/>
      <c r="D2" s="1"/>
      <c r="E2" s="1"/>
      <c r="F2" s="1"/>
      <c r="G2" s="1"/>
      <c r="H2" s="1"/>
    </row>
    <row r="3" spans="2:9" x14ac:dyDescent="0.2">
      <c r="B3" s="15" t="s">
        <v>136</v>
      </c>
      <c r="C3" s="1"/>
      <c r="D3" s="1"/>
      <c r="E3" s="1"/>
      <c r="F3" s="1"/>
      <c r="G3" s="1"/>
      <c r="H3" s="1"/>
    </row>
    <row r="4" spans="2:9" ht="13.5" thickBot="1" x14ac:dyDescent="0.25">
      <c r="B4" s="2"/>
      <c r="C4" s="1"/>
      <c r="D4" s="1"/>
      <c r="E4" s="1"/>
      <c r="F4" s="1"/>
      <c r="G4" s="1"/>
      <c r="H4" s="1"/>
    </row>
    <row r="5" spans="2:9" s="5" customFormat="1" ht="30" customHeight="1" thickBot="1" x14ac:dyDescent="0.25">
      <c r="B5" s="78" t="s">
        <v>0</v>
      </c>
      <c r="C5" s="6"/>
      <c r="D5" s="6"/>
      <c r="E5" s="147" t="s">
        <v>206</v>
      </c>
      <c r="F5" s="33" t="s">
        <v>203</v>
      </c>
      <c r="G5" s="147" t="s">
        <v>204</v>
      </c>
      <c r="H5" s="148" t="s">
        <v>205</v>
      </c>
      <c r="I5"/>
    </row>
    <row r="6" spans="2:9" x14ac:dyDescent="0.2">
      <c r="B6" s="20" t="s">
        <v>75</v>
      </c>
      <c r="C6" s="24"/>
      <c r="D6" s="24"/>
      <c r="E6" s="25">
        <v>10232</v>
      </c>
      <c r="F6" s="24">
        <v>7648</v>
      </c>
      <c r="G6" s="25">
        <v>11742</v>
      </c>
      <c r="H6" s="41">
        <v>7695</v>
      </c>
    </row>
    <row r="7" spans="2:9" x14ac:dyDescent="0.2">
      <c r="B7" s="20"/>
      <c r="C7" s="24"/>
      <c r="D7" s="24"/>
      <c r="E7" s="25"/>
      <c r="F7" s="24"/>
      <c r="G7" s="25"/>
      <c r="H7" s="41"/>
    </row>
    <row r="8" spans="2:9" x14ac:dyDescent="0.2">
      <c r="B8" s="144" t="s">
        <v>199</v>
      </c>
      <c r="C8" s="24"/>
      <c r="D8" s="24"/>
      <c r="E8" s="25">
        <v>-34</v>
      </c>
      <c r="F8" s="24">
        <v>-1610</v>
      </c>
      <c r="G8" s="25">
        <v>331</v>
      </c>
      <c r="H8" s="41">
        <v>-4253</v>
      </c>
    </row>
    <row r="9" spans="2:9" x14ac:dyDescent="0.2">
      <c r="B9" s="20" t="s">
        <v>76</v>
      </c>
      <c r="C9" s="24"/>
      <c r="D9" s="24"/>
      <c r="E9" s="25">
        <v>26673</v>
      </c>
      <c r="F9" s="24">
        <v>32212</v>
      </c>
      <c r="G9" s="25">
        <v>54856</v>
      </c>
      <c r="H9" s="41">
        <v>60920</v>
      </c>
    </row>
    <row r="10" spans="2:9" x14ac:dyDescent="0.2">
      <c r="B10" s="20" t="s">
        <v>77</v>
      </c>
      <c r="C10" s="24"/>
      <c r="D10" s="24"/>
      <c r="E10" s="25">
        <v>-184</v>
      </c>
      <c r="F10" s="24">
        <v>806</v>
      </c>
      <c r="G10" s="25">
        <v>5415</v>
      </c>
      <c r="H10" s="41">
        <v>-1218</v>
      </c>
    </row>
    <row r="11" spans="2:9" x14ac:dyDescent="0.2">
      <c r="B11" s="20" t="s">
        <v>78</v>
      </c>
      <c r="C11" s="24"/>
      <c r="D11" s="24"/>
      <c r="E11" s="25">
        <v>447</v>
      </c>
      <c r="F11" s="24">
        <v>1470</v>
      </c>
      <c r="G11" s="25">
        <v>1385</v>
      </c>
      <c r="H11" s="41">
        <v>2912</v>
      </c>
    </row>
    <row r="12" spans="2:9" x14ac:dyDescent="0.2">
      <c r="B12" s="20" t="s">
        <v>79</v>
      </c>
      <c r="C12" s="24"/>
      <c r="D12" s="24"/>
      <c r="E12" s="25"/>
      <c r="F12" s="24"/>
      <c r="G12" s="25"/>
      <c r="H12" s="41"/>
    </row>
    <row r="13" spans="2:9" x14ac:dyDescent="0.2">
      <c r="B13" s="4" t="s">
        <v>80</v>
      </c>
      <c r="C13" s="24"/>
      <c r="D13" s="24"/>
      <c r="E13" s="25">
        <v>5578</v>
      </c>
      <c r="F13" s="24">
        <v>5348</v>
      </c>
      <c r="G13" s="25">
        <v>2423</v>
      </c>
      <c r="H13" s="41">
        <v>-2154</v>
      </c>
    </row>
    <row r="14" spans="2:9" x14ac:dyDescent="0.2">
      <c r="B14" s="4" t="s">
        <v>81</v>
      </c>
      <c r="C14" s="24"/>
      <c r="D14" s="24"/>
      <c r="E14" s="25">
        <v>-38045</v>
      </c>
      <c r="F14" s="24">
        <v>-23277</v>
      </c>
      <c r="G14" s="25">
        <v>-26837</v>
      </c>
      <c r="H14" s="41">
        <v>10660</v>
      </c>
    </row>
    <row r="15" spans="2:9" ht="14.25" x14ac:dyDescent="0.2">
      <c r="B15" s="8" t="s">
        <v>132</v>
      </c>
      <c r="C15" s="36"/>
      <c r="D15" s="36"/>
      <c r="E15" s="19">
        <v>33703</v>
      </c>
      <c r="F15" s="18">
        <v>4883</v>
      </c>
      <c r="G15" s="19">
        <v>-23665</v>
      </c>
      <c r="H15" s="46">
        <v>-20018</v>
      </c>
    </row>
    <row r="16" spans="2:9" ht="13.5" thickBot="1" x14ac:dyDescent="0.25">
      <c r="B16" s="10" t="s">
        <v>85</v>
      </c>
      <c r="C16" s="11"/>
      <c r="D16" s="11"/>
      <c r="E16" s="12">
        <v>38370</v>
      </c>
      <c r="F16" s="11">
        <v>27480</v>
      </c>
      <c r="G16" s="12">
        <v>25650</v>
      </c>
      <c r="H16" s="47">
        <v>54544</v>
      </c>
    </row>
    <row r="17" spans="2:8" x14ac:dyDescent="0.2">
      <c r="B17" s="23"/>
      <c r="C17" s="24"/>
      <c r="D17" s="24"/>
      <c r="E17" s="25"/>
      <c r="F17" s="24"/>
      <c r="G17" s="25"/>
      <c r="H17" s="41"/>
    </row>
    <row r="18" spans="2:8" x14ac:dyDescent="0.2">
      <c r="B18" s="20" t="s">
        <v>82</v>
      </c>
      <c r="C18" s="24"/>
      <c r="D18" s="24"/>
      <c r="E18" s="25">
        <v>1061</v>
      </c>
      <c r="F18" s="24">
        <v>613</v>
      </c>
      <c r="G18" s="25">
        <v>1164</v>
      </c>
      <c r="H18" s="41">
        <v>995</v>
      </c>
    </row>
    <row r="19" spans="2:8" x14ac:dyDescent="0.2">
      <c r="B19" s="20" t="s">
        <v>83</v>
      </c>
      <c r="C19" s="24"/>
      <c r="D19" s="24"/>
      <c r="E19" s="25">
        <v>-824</v>
      </c>
      <c r="F19" s="24">
        <v>-635</v>
      </c>
      <c r="G19" s="25">
        <v>-1719</v>
      </c>
      <c r="H19" s="41">
        <v>-1507</v>
      </c>
    </row>
    <row r="20" spans="2:8" x14ac:dyDescent="0.2">
      <c r="B20" s="35" t="s">
        <v>122</v>
      </c>
      <c r="C20" s="36"/>
      <c r="D20" s="36"/>
      <c r="E20" s="19">
        <v>-5364</v>
      </c>
      <c r="F20" s="18">
        <v>18030</v>
      </c>
      <c r="G20" s="19">
        <v>-6490</v>
      </c>
      <c r="H20" s="46">
        <v>83678</v>
      </c>
    </row>
    <row r="21" spans="2:8" ht="13.5" thickBot="1" x14ac:dyDescent="0.25">
      <c r="B21" s="10" t="s">
        <v>84</v>
      </c>
      <c r="C21" s="11"/>
      <c r="D21" s="11"/>
      <c r="E21" s="12">
        <v>33243</v>
      </c>
      <c r="F21" s="11">
        <v>45488</v>
      </c>
      <c r="G21" s="12">
        <v>18605</v>
      </c>
      <c r="H21" s="47">
        <v>137710</v>
      </c>
    </row>
    <row r="22" spans="2:8" x14ac:dyDescent="0.2">
      <c r="B22" s="23"/>
      <c r="C22" s="24"/>
      <c r="D22" s="24"/>
      <c r="E22" s="25"/>
      <c r="F22" s="24"/>
      <c r="G22" s="25"/>
      <c r="H22" s="41"/>
    </row>
    <row r="23" spans="2:8" x14ac:dyDescent="0.2">
      <c r="B23" s="20" t="s">
        <v>86</v>
      </c>
      <c r="C23" s="24"/>
      <c r="D23" s="24"/>
      <c r="E23" s="25">
        <v>-21999</v>
      </c>
      <c r="F23" s="24">
        <v>-18101</v>
      </c>
      <c r="G23" s="25">
        <v>-42396</v>
      </c>
      <c r="H23" s="41">
        <v>-35800</v>
      </c>
    </row>
    <row r="24" spans="2:8" x14ac:dyDescent="0.2">
      <c r="B24" s="20" t="s">
        <v>87</v>
      </c>
      <c r="C24" s="24"/>
      <c r="D24" s="24"/>
      <c r="E24" s="25">
        <v>-3767</v>
      </c>
      <c r="F24" s="24">
        <v>-4034</v>
      </c>
      <c r="G24" s="25">
        <v>-7249</v>
      </c>
      <c r="H24" s="41">
        <v>-7623</v>
      </c>
    </row>
    <row r="25" spans="2:8" x14ac:dyDescent="0.2">
      <c r="B25" s="20" t="s">
        <v>197</v>
      </c>
      <c r="C25" s="24"/>
      <c r="D25" s="24"/>
      <c r="E25" s="25">
        <v>-1262</v>
      </c>
      <c r="F25" s="24">
        <v>-2335</v>
      </c>
      <c r="G25" s="25">
        <v>-1263</v>
      </c>
      <c r="H25" s="41">
        <v>-2335</v>
      </c>
    </row>
    <row r="26" spans="2:8" x14ac:dyDescent="0.2">
      <c r="B26" s="35" t="s">
        <v>88</v>
      </c>
      <c r="C26" s="36"/>
      <c r="D26" s="36"/>
      <c r="E26" s="19">
        <v>0</v>
      </c>
      <c r="F26" s="18">
        <v>456</v>
      </c>
      <c r="G26" s="19">
        <v>0</v>
      </c>
      <c r="H26" s="46">
        <v>955</v>
      </c>
    </row>
    <row r="27" spans="2:8" ht="13.5" thickBot="1" x14ac:dyDescent="0.25">
      <c r="B27" s="10" t="s">
        <v>114</v>
      </c>
      <c r="C27" s="11"/>
      <c r="D27" s="11"/>
      <c r="E27" s="12">
        <v>-27028</v>
      </c>
      <c r="F27" s="11">
        <v>-24014</v>
      </c>
      <c r="G27" s="12">
        <v>-50908</v>
      </c>
      <c r="H27" s="47">
        <v>-44803</v>
      </c>
    </row>
    <row r="28" spans="2:8" x14ac:dyDescent="0.2">
      <c r="B28" s="23"/>
      <c r="C28" s="24"/>
      <c r="D28" s="24"/>
      <c r="E28" s="25"/>
      <c r="F28" s="24"/>
      <c r="G28" s="25"/>
      <c r="H28" s="41"/>
    </row>
    <row r="29" spans="2:8" x14ac:dyDescent="0.2">
      <c r="B29" s="20" t="s">
        <v>89</v>
      </c>
      <c r="C29" s="24"/>
      <c r="D29" s="24"/>
      <c r="E29" s="25">
        <v>0</v>
      </c>
      <c r="F29" s="24">
        <v>0</v>
      </c>
      <c r="G29" s="25">
        <v>0</v>
      </c>
      <c r="H29" s="41">
        <v>-75000</v>
      </c>
    </row>
    <row r="30" spans="2:8" x14ac:dyDescent="0.2">
      <c r="B30" s="20" t="s">
        <v>90</v>
      </c>
      <c r="C30" s="24"/>
      <c r="D30" s="24"/>
      <c r="E30" s="25">
        <v>0</v>
      </c>
      <c r="F30" s="24">
        <v>0</v>
      </c>
      <c r="G30" s="25">
        <v>0</v>
      </c>
      <c r="H30" s="41">
        <v>-204</v>
      </c>
    </row>
    <row r="31" spans="2:8" x14ac:dyDescent="0.2">
      <c r="B31" s="35" t="s">
        <v>91</v>
      </c>
      <c r="C31" s="36"/>
      <c r="D31" s="36"/>
      <c r="E31" s="19">
        <v>399</v>
      </c>
      <c r="F31" s="18">
        <v>157</v>
      </c>
      <c r="G31" s="19">
        <v>452</v>
      </c>
      <c r="H31" s="46">
        <v>157</v>
      </c>
    </row>
    <row r="32" spans="2:8" ht="13.5" thickBot="1" x14ac:dyDescent="0.25">
      <c r="B32" s="10" t="s">
        <v>115</v>
      </c>
      <c r="C32" s="11"/>
      <c r="D32" s="11"/>
      <c r="E32" s="12">
        <v>399</v>
      </c>
      <c r="F32" s="11">
        <v>157</v>
      </c>
      <c r="G32" s="12">
        <v>452</v>
      </c>
      <c r="H32" s="47">
        <v>-75047</v>
      </c>
    </row>
    <row r="33" spans="2:8" x14ac:dyDescent="0.2">
      <c r="B33" s="23"/>
      <c r="C33" s="24"/>
      <c r="D33" s="24"/>
      <c r="E33" s="25"/>
      <c r="F33" s="24"/>
      <c r="G33" s="25"/>
      <c r="H33" s="41"/>
    </row>
    <row r="34" spans="2:8" x14ac:dyDescent="0.2">
      <c r="B34" s="143" t="s">
        <v>198</v>
      </c>
      <c r="C34" s="53"/>
      <c r="D34" s="53"/>
      <c r="E34" s="14">
        <v>6614</v>
      </c>
      <c r="F34" s="13">
        <v>21631</v>
      </c>
      <c r="G34" s="14">
        <v>-31851</v>
      </c>
      <c r="H34" s="48">
        <v>17860</v>
      </c>
    </row>
    <row r="35" spans="2:8" x14ac:dyDescent="0.2">
      <c r="B35" s="55" t="s">
        <v>211</v>
      </c>
      <c r="C35" s="53"/>
      <c r="D35" s="53"/>
      <c r="E35" s="27">
        <v>219279</v>
      </c>
      <c r="F35" s="26">
        <v>160955</v>
      </c>
      <c r="G35" s="27">
        <v>257785</v>
      </c>
      <c r="H35" s="49">
        <v>164459</v>
      </c>
    </row>
    <row r="36" spans="2:8" x14ac:dyDescent="0.2">
      <c r="B36" s="145" t="s">
        <v>107</v>
      </c>
      <c r="C36" s="36"/>
      <c r="D36" s="36"/>
      <c r="E36" s="19">
        <v>431</v>
      </c>
      <c r="F36" s="18">
        <v>-1447</v>
      </c>
      <c r="G36" s="19">
        <v>390</v>
      </c>
      <c r="H36" s="46">
        <v>-1180</v>
      </c>
    </row>
    <row r="37" spans="2:8" ht="13.5" thickBot="1" x14ac:dyDescent="0.25">
      <c r="B37" s="10" t="s">
        <v>92</v>
      </c>
      <c r="C37" s="11"/>
      <c r="D37" s="11"/>
      <c r="E37" s="12">
        <v>226324</v>
      </c>
      <c r="F37" s="11">
        <v>181139</v>
      </c>
      <c r="G37" s="12">
        <v>226324</v>
      </c>
      <c r="H37" s="47">
        <v>181139</v>
      </c>
    </row>
    <row r="38" spans="2:8" x14ac:dyDescent="0.2">
      <c r="B38" s="55"/>
      <c r="C38" s="53"/>
    </row>
    <row r="39" spans="2:8" ht="14.25" x14ac:dyDescent="0.2">
      <c r="B39" s="3" t="s">
        <v>113</v>
      </c>
      <c r="C39" s="1"/>
      <c r="D39" s="1"/>
      <c r="E39" s="1"/>
      <c r="F39" s="1"/>
      <c r="G39" s="1"/>
      <c r="H39" s="1"/>
    </row>
  </sheetData>
  <pageMargins left="0.70866141732283472" right="0.70866141732283472" top="0.74803149606299213" bottom="0.74803149606299213" header="0.31496062992125984" footer="0.31496062992125984"/>
  <pageSetup paperSize="9" scale="79" orientation="portrait" r:id="rId1"/>
  <headerFooter scaleWithDoc="0" alignWithMargins="0">
    <oddHeader>&amp;L&amp;"Arial,Bold"TOMTOM FINANCIAL DATA PACK Q2 '14&amp;R&amp;K03-022Copyright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I37"/>
  <sheetViews>
    <sheetView showGridLines="0" zoomScale="85" zoomScaleNormal="85" zoomScaleSheetLayoutView="70" workbookViewId="0"/>
  </sheetViews>
  <sheetFormatPr defaultRowHeight="12.75" x14ac:dyDescent="0.2"/>
  <cols>
    <col min="2" max="2" width="47.5703125" customWidth="1"/>
    <col min="3" max="7" width="12.5703125" customWidth="1"/>
    <col min="8" max="8" width="13.85546875" customWidth="1"/>
    <col min="9" max="9" width="12.5703125" customWidth="1"/>
  </cols>
  <sheetData>
    <row r="1" spans="2:9" x14ac:dyDescent="0.2">
      <c r="B1" s="1"/>
      <c r="C1" s="1"/>
      <c r="D1" s="1"/>
      <c r="E1" s="1"/>
      <c r="F1" s="1"/>
      <c r="G1" s="1"/>
      <c r="H1" s="1"/>
      <c r="I1" s="1"/>
    </row>
    <row r="2" spans="2:9" ht="20.25" x14ac:dyDescent="0.3">
      <c r="B2" s="16" t="s">
        <v>190</v>
      </c>
      <c r="C2" s="16"/>
      <c r="D2" s="16"/>
      <c r="E2" s="16"/>
      <c r="F2" s="16"/>
      <c r="G2" s="16"/>
      <c r="H2" s="16"/>
      <c r="I2" s="16"/>
    </row>
    <row r="3" spans="2:9" x14ac:dyDescent="0.2">
      <c r="B3" s="15" t="s">
        <v>136</v>
      </c>
      <c r="C3" s="15"/>
      <c r="D3" s="15"/>
      <c r="E3" s="15"/>
      <c r="F3" s="15"/>
      <c r="G3" s="15"/>
      <c r="H3" s="15"/>
      <c r="I3" s="15"/>
    </row>
    <row r="4" spans="2:9" ht="13.5" thickBot="1" x14ac:dyDescent="0.25">
      <c r="B4" s="2"/>
      <c r="C4" s="2"/>
      <c r="D4" s="2"/>
      <c r="E4" s="2"/>
      <c r="F4" s="2"/>
      <c r="G4" s="2"/>
      <c r="H4" s="2"/>
      <c r="I4" s="2"/>
    </row>
    <row r="5" spans="2:9" s="5" customFormat="1" ht="30" customHeight="1" thickBot="1" x14ac:dyDescent="0.25">
      <c r="B5" s="78" t="s">
        <v>0</v>
      </c>
      <c r="C5" s="129" t="s">
        <v>56</v>
      </c>
      <c r="D5" s="129" t="s">
        <v>57</v>
      </c>
      <c r="E5" s="129" t="s">
        <v>188</v>
      </c>
      <c r="F5" s="129" t="s">
        <v>59</v>
      </c>
      <c r="G5" s="129" t="s">
        <v>149</v>
      </c>
      <c r="H5" s="129" t="s">
        <v>60</v>
      </c>
      <c r="I5" s="129" t="s">
        <v>150</v>
      </c>
    </row>
    <row r="6" spans="2:9" x14ac:dyDescent="0.2">
      <c r="B6" s="152" t="s">
        <v>160</v>
      </c>
      <c r="C6" s="155">
        <v>44379</v>
      </c>
      <c r="D6" s="155">
        <v>975260</v>
      </c>
      <c r="E6" s="155">
        <v>159011</v>
      </c>
      <c r="F6" s="155">
        <v>-342875</v>
      </c>
      <c r="G6" s="155">
        <v>835775</v>
      </c>
      <c r="H6" s="155">
        <v>2642</v>
      </c>
      <c r="I6" s="155">
        <v>838417</v>
      </c>
    </row>
    <row r="7" spans="2:9" x14ac:dyDescent="0.2">
      <c r="B7" s="9" t="s">
        <v>138</v>
      </c>
      <c r="C7" s="24"/>
      <c r="D7" s="24"/>
      <c r="E7" s="24"/>
      <c r="F7" s="24"/>
      <c r="G7" s="24"/>
      <c r="H7" s="24"/>
      <c r="I7" s="24"/>
    </row>
    <row r="8" spans="2:9" s="111" customFormat="1" x14ac:dyDescent="0.2">
      <c r="B8" s="23" t="s">
        <v>151</v>
      </c>
      <c r="C8" s="24"/>
      <c r="D8" s="24"/>
      <c r="E8" s="24"/>
      <c r="F8" s="24"/>
      <c r="G8" s="24"/>
      <c r="H8" s="24"/>
      <c r="I8" s="24"/>
    </row>
    <row r="9" spans="2:9" x14ac:dyDescent="0.2">
      <c r="B9" s="20" t="s">
        <v>210</v>
      </c>
      <c r="C9" s="24">
        <v>0</v>
      </c>
      <c r="D9" s="24">
        <v>0</v>
      </c>
      <c r="E9" s="24">
        <v>0</v>
      </c>
      <c r="F9" s="24">
        <v>5033</v>
      </c>
      <c r="G9" s="24">
        <v>5033</v>
      </c>
      <c r="H9" s="24">
        <v>437</v>
      </c>
      <c r="I9" s="24">
        <v>5470</v>
      </c>
    </row>
    <row r="10" spans="2:9" x14ac:dyDescent="0.2">
      <c r="B10" s="23" t="s">
        <v>152</v>
      </c>
      <c r="C10" s="24"/>
      <c r="D10" s="24"/>
      <c r="E10" s="24"/>
      <c r="F10" s="24"/>
      <c r="G10" s="24"/>
      <c r="H10" s="24"/>
      <c r="I10" s="24"/>
    </row>
    <row r="11" spans="2:9" x14ac:dyDescent="0.2">
      <c r="B11" s="20" t="s">
        <v>144</v>
      </c>
      <c r="C11" s="24">
        <v>0</v>
      </c>
      <c r="D11" s="24">
        <v>0</v>
      </c>
      <c r="E11" s="24">
        <v>-4013</v>
      </c>
      <c r="F11" s="24">
        <v>0</v>
      </c>
      <c r="G11" s="24">
        <v>-4013</v>
      </c>
      <c r="H11" s="24">
        <v>-378</v>
      </c>
      <c r="I11" s="24">
        <v>-4391</v>
      </c>
    </row>
    <row r="12" spans="2:9" x14ac:dyDescent="0.2">
      <c r="B12" s="20" t="s">
        <v>153</v>
      </c>
      <c r="C12" s="24">
        <v>0</v>
      </c>
      <c r="D12" s="24">
        <v>0</v>
      </c>
      <c r="E12" s="24">
        <v>15934</v>
      </c>
      <c r="F12" s="24">
        <v>-15934</v>
      </c>
      <c r="G12" s="24">
        <v>0</v>
      </c>
      <c r="H12" s="24">
        <v>0</v>
      </c>
      <c r="I12" s="24">
        <v>0</v>
      </c>
    </row>
    <row r="13" spans="2:9" x14ac:dyDescent="0.2">
      <c r="B13" s="35" t="s">
        <v>159</v>
      </c>
      <c r="C13" s="18">
        <v>0</v>
      </c>
      <c r="D13" s="18">
        <v>0</v>
      </c>
      <c r="E13" s="18">
        <v>0</v>
      </c>
      <c r="F13" s="18">
        <v>220</v>
      </c>
      <c r="G13" s="18">
        <v>220</v>
      </c>
      <c r="H13" s="18">
        <v>0</v>
      </c>
      <c r="I13" s="18">
        <v>220</v>
      </c>
    </row>
    <row r="14" spans="2:9" x14ac:dyDescent="0.2">
      <c r="B14" s="9" t="s">
        <v>155</v>
      </c>
      <c r="C14" s="155">
        <v>0</v>
      </c>
      <c r="D14" s="155">
        <v>0</v>
      </c>
      <c r="E14" s="155">
        <v>11921</v>
      </c>
      <c r="F14" s="155">
        <v>-15714</v>
      </c>
      <c r="G14" s="155">
        <v>-3794</v>
      </c>
      <c r="H14" s="155">
        <v>-378</v>
      </c>
      <c r="I14" s="155">
        <v>-4171</v>
      </c>
    </row>
    <row r="15" spans="2:9" s="119" customFormat="1" x14ac:dyDescent="0.2">
      <c r="B15" s="35" t="s">
        <v>138</v>
      </c>
      <c r="C15" s="18"/>
      <c r="D15" s="18"/>
      <c r="E15" s="18"/>
      <c r="F15" s="18"/>
      <c r="G15" s="18"/>
      <c r="H15" s="18"/>
      <c r="I15" s="18"/>
    </row>
    <row r="16" spans="2:9" x14ac:dyDescent="0.2">
      <c r="B16" s="9" t="s">
        <v>156</v>
      </c>
      <c r="C16" s="155">
        <v>0</v>
      </c>
      <c r="D16" s="155">
        <v>0</v>
      </c>
      <c r="E16" s="155">
        <v>11921</v>
      </c>
      <c r="F16" s="155">
        <v>-10681</v>
      </c>
      <c r="G16" s="155">
        <v>1240</v>
      </c>
      <c r="H16" s="155">
        <v>59</v>
      </c>
      <c r="I16" s="155">
        <v>1299</v>
      </c>
    </row>
    <row r="17" spans="2:9" x14ac:dyDescent="0.2">
      <c r="B17" s="23" t="s">
        <v>157</v>
      </c>
      <c r="C17" s="24"/>
      <c r="D17" s="24"/>
      <c r="E17" s="24"/>
      <c r="F17" s="24"/>
      <c r="G17" s="24"/>
      <c r="H17" s="24"/>
      <c r="I17" s="24"/>
    </row>
    <row r="18" spans="2:9" x14ac:dyDescent="0.2">
      <c r="B18" s="20" t="s">
        <v>90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-204</v>
      </c>
      <c r="I18" s="24">
        <v>-204</v>
      </c>
    </row>
    <row r="19" spans="2:9" x14ac:dyDescent="0.2">
      <c r="B19" s="35" t="s">
        <v>158</v>
      </c>
      <c r="C19" s="18">
        <v>9</v>
      </c>
      <c r="D19" s="18">
        <v>222</v>
      </c>
      <c r="E19" s="18">
        <v>-73</v>
      </c>
      <c r="F19" s="18">
        <v>2913</v>
      </c>
      <c r="G19" s="18">
        <v>3071</v>
      </c>
      <c r="H19" s="18">
        <v>0</v>
      </c>
      <c r="I19" s="18">
        <v>3071</v>
      </c>
    </row>
    <row r="20" spans="2:9" ht="13.5" thickBot="1" x14ac:dyDescent="0.25">
      <c r="B20" s="151" t="s">
        <v>191</v>
      </c>
      <c r="C20" s="158">
        <v>44388</v>
      </c>
      <c r="D20" s="158">
        <v>975482</v>
      </c>
      <c r="E20" s="158">
        <v>170859</v>
      </c>
      <c r="F20" s="158">
        <v>-350643</v>
      </c>
      <c r="G20" s="158">
        <v>840086</v>
      </c>
      <c r="H20" s="158">
        <v>2497</v>
      </c>
      <c r="I20" s="158">
        <v>842583</v>
      </c>
    </row>
    <row r="21" spans="2:9" ht="13.5" thickBot="1" x14ac:dyDescent="0.25">
      <c r="B21" s="42" t="s">
        <v>138</v>
      </c>
      <c r="C21" s="156"/>
      <c r="D21" s="156"/>
      <c r="E21" s="156"/>
      <c r="F21" s="156"/>
      <c r="G21" s="156"/>
      <c r="H21" s="156"/>
      <c r="I21" s="156"/>
    </row>
    <row r="22" spans="2:9" x14ac:dyDescent="0.2">
      <c r="B22" s="152" t="s">
        <v>161</v>
      </c>
      <c r="C22" s="155">
        <v>44435</v>
      </c>
      <c r="D22" s="155">
        <v>977087</v>
      </c>
      <c r="E22" s="155">
        <v>160087</v>
      </c>
      <c r="F22" s="155">
        <v>-329463</v>
      </c>
      <c r="G22" s="155">
        <v>852146</v>
      </c>
      <c r="H22" s="155">
        <v>2115</v>
      </c>
      <c r="I22" s="155">
        <v>854261</v>
      </c>
    </row>
    <row r="23" spans="2:9" x14ac:dyDescent="0.2">
      <c r="B23" s="9"/>
      <c r="C23" s="24"/>
      <c r="D23" s="24"/>
      <c r="E23" s="24"/>
      <c r="F23" s="24"/>
      <c r="G23" s="24"/>
      <c r="H23" s="24"/>
      <c r="I23" s="24"/>
    </row>
    <row r="24" spans="2:9" x14ac:dyDescent="0.2">
      <c r="B24" s="23" t="s">
        <v>151</v>
      </c>
      <c r="C24" s="24"/>
      <c r="D24" s="24"/>
      <c r="E24" s="24"/>
      <c r="F24" s="24"/>
      <c r="G24" s="24"/>
      <c r="H24" s="24"/>
      <c r="I24" s="24"/>
    </row>
    <row r="25" spans="2:9" x14ac:dyDescent="0.2">
      <c r="B25" s="20" t="s">
        <v>210</v>
      </c>
      <c r="C25" s="24">
        <v>0</v>
      </c>
      <c r="D25" s="24">
        <v>0</v>
      </c>
      <c r="E25" s="24">
        <v>0</v>
      </c>
      <c r="F25" s="24">
        <v>16344</v>
      </c>
      <c r="G25" s="24">
        <v>16344</v>
      </c>
      <c r="H25" s="24">
        <v>62</v>
      </c>
      <c r="I25" s="24">
        <v>16406</v>
      </c>
    </row>
    <row r="26" spans="2:9" x14ac:dyDescent="0.2">
      <c r="B26" s="23" t="s">
        <v>152</v>
      </c>
      <c r="C26" s="24"/>
      <c r="D26" s="24"/>
      <c r="E26" s="24"/>
      <c r="F26" s="24"/>
      <c r="G26" s="24"/>
      <c r="H26" s="24"/>
      <c r="I26" s="24"/>
    </row>
    <row r="27" spans="2:9" x14ac:dyDescent="0.2">
      <c r="B27" s="20" t="s">
        <v>144</v>
      </c>
      <c r="C27" s="24">
        <v>0</v>
      </c>
      <c r="D27" s="24">
        <v>0</v>
      </c>
      <c r="E27" s="24">
        <v>2300</v>
      </c>
      <c r="F27" s="24">
        <v>0</v>
      </c>
      <c r="G27" s="24">
        <v>2300</v>
      </c>
      <c r="H27" s="24">
        <v>-18</v>
      </c>
      <c r="I27" s="24">
        <v>2282</v>
      </c>
    </row>
    <row r="28" spans="2:9" x14ac:dyDescent="0.2">
      <c r="B28" s="20" t="s">
        <v>153</v>
      </c>
      <c r="C28" s="24">
        <v>0</v>
      </c>
      <c r="D28" s="24">
        <v>0</v>
      </c>
      <c r="E28" s="24">
        <v>18919</v>
      </c>
      <c r="F28" s="24">
        <v>-18919</v>
      </c>
      <c r="G28" s="24">
        <v>0</v>
      </c>
      <c r="H28" s="24">
        <v>0</v>
      </c>
      <c r="I28" s="24">
        <v>0</v>
      </c>
    </row>
    <row r="29" spans="2:9" x14ac:dyDescent="0.2">
      <c r="B29" s="35" t="s">
        <v>154</v>
      </c>
      <c r="C29" s="18">
        <v>0</v>
      </c>
      <c r="D29" s="18">
        <v>0</v>
      </c>
      <c r="E29" s="18">
        <v>0</v>
      </c>
      <c r="F29" s="18">
        <v>-466</v>
      </c>
      <c r="G29" s="18">
        <v>-466</v>
      </c>
      <c r="H29" s="18">
        <v>0</v>
      </c>
      <c r="I29" s="18">
        <v>-466</v>
      </c>
    </row>
    <row r="30" spans="2:9" x14ac:dyDescent="0.2">
      <c r="B30" s="9" t="s">
        <v>155</v>
      </c>
      <c r="C30" s="155">
        <v>0</v>
      </c>
      <c r="D30" s="155">
        <v>0</v>
      </c>
      <c r="E30" s="155">
        <v>21219</v>
      </c>
      <c r="F30" s="155">
        <v>-19385</v>
      </c>
      <c r="G30" s="155">
        <v>1834</v>
      </c>
      <c r="H30" s="155">
        <v>-18</v>
      </c>
      <c r="I30" s="155">
        <v>1816</v>
      </c>
    </row>
    <row r="31" spans="2:9" x14ac:dyDescent="0.2">
      <c r="B31" s="35" t="s">
        <v>138</v>
      </c>
      <c r="C31" s="18"/>
      <c r="D31" s="18"/>
      <c r="E31" s="18"/>
      <c r="F31" s="18"/>
      <c r="G31" s="18"/>
      <c r="H31" s="18"/>
      <c r="I31" s="18"/>
    </row>
    <row r="32" spans="2:9" x14ac:dyDescent="0.2">
      <c r="B32" s="9" t="s">
        <v>156</v>
      </c>
      <c r="C32" s="13">
        <v>0</v>
      </c>
      <c r="D32" s="13">
        <v>0</v>
      </c>
      <c r="E32" s="13">
        <v>21219</v>
      </c>
      <c r="F32" s="13">
        <v>-3041</v>
      </c>
      <c r="G32" s="13">
        <v>18178</v>
      </c>
      <c r="H32" s="13">
        <v>44</v>
      </c>
      <c r="I32" s="13">
        <v>18222</v>
      </c>
    </row>
    <row r="33" spans="2:9" x14ac:dyDescent="0.2">
      <c r="B33" s="23" t="s">
        <v>157</v>
      </c>
      <c r="C33" s="24"/>
      <c r="D33" s="24"/>
      <c r="E33" s="24"/>
      <c r="F33" s="24"/>
      <c r="G33" s="24"/>
      <c r="H33" s="24"/>
      <c r="I33" s="24"/>
    </row>
    <row r="34" spans="2:9" x14ac:dyDescent="0.2">
      <c r="B34" s="35" t="s">
        <v>158</v>
      </c>
      <c r="C34" s="24">
        <v>27</v>
      </c>
      <c r="D34" s="24">
        <v>700</v>
      </c>
      <c r="E34" s="24">
        <v>570</v>
      </c>
      <c r="F34" s="24">
        <v>731</v>
      </c>
      <c r="G34" s="24">
        <v>2028</v>
      </c>
      <c r="H34" s="24">
        <v>0</v>
      </c>
      <c r="I34" s="24">
        <v>2028</v>
      </c>
    </row>
    <row r="35" spans="2:9" ht="13.5" thickBot="1" x14ac:dyDescent="0.25">
      <c r="B35" s="130" t="s">
        <v>192</v>
      </c>
      <c r="C35" s="157">
        <v>44462</v>
      </c>
      <c r="D35" s="157">
        <v>977787</v>
      </c>
      <c r="E35" s="157">
        <v>181876</v>
      </c>
      <c r="F35" s="157">
        <v>-331773</v>
      </c>
      <c r="G35" s="157">
        <v>872352</v>
      </c>
      <c r="H35" s="157">
        <v>2159</v>
      </c>
      <c r="I35" s="157">
        <v>874511</v>
      </c>
    </row>
    <row r="36" spans="2:9" x14ac:dyDescent="0.2">
      <c r="B36" s="1"/>
      <c r="C36" s="1"/>
      <c r="D36" s="1"/>
      <c r="E36" s="1"/>
      <c r="F36" s="1"/>
      <c r="G36" s="1"/>
      <c r="H36" s="1"/>
      <c r="I36" s="1"/>
    </row>
    <row r="37" spans="2:9" ht="14.25" x14ac:dyDescent="0.2">
      <c r="B37" t="s">
        <v>189</v>
      </c>
    </row>
  </sheetData>
  <pageMargins left="0.70866141732283472" right="0.70866141732283472" top="0.74803149606299213" bottom="0.74803149606299213" header="0.31496062992125984" footer="0.31496062992125984"/>
  <pageSetup paperSize="9" scale="97" orientation="landscape" r:id="rId1"/>
  <headerFooter scaleWithDoc="0" alignWithMargins="0">
    <oddHeader>&amp;L&amp;"Arial,Bold"TOMTOM FINANCIAL DATA PACK Q2 '14&amp;R&amp;K03-022Copyright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N28"/>
  <sheetViews>
    <sheetView showGridLines="0" zoomScale="85" zoomScaleNormal="85" zoomScaleSheetLayoutView="85" workbookViewId="0">
      <selection activeCell="D7" sqref="D7"/>
    </sheetView>
  </sheetViews>
  <sheetFormatPr defaultRowHeight="12.75" x14ac:dyDescent="0.2"/>
  <cols>
    <col min="2" max="2" width="47.5703125" customWidth="1"/>
    <col min="3" max="5" width="10.7109375" customWidth="1"/>
  </cols>
  <sheetData>
    <row r="1" spans="2:14" x14ac:dyDescent="0.2">
      <c r="B1" s="1"/>
      <c r="C1" s="1"/>
      <c r="D1" s="1"/>
      <c r="E1" s="1"/>
    </row>
    <row r="2" spans="2:14" ht="20.25" x14ac:dyDescent="0.3">
      <c r="B2" s="16" t="s">
        <v>162</v>
      </c>
      <c r="C2" s="1"/>
      <c r="D2" s="1"/>
      <c r="E2" s="1"/>
    </row>
    <row r="3" spans="2:14" x14ac:dyDescent="0.2">
      <c r="B3" s="15" t="s">
        <v>136</v>
      </c>
      <c r="C3" s="1"/>
      <c r="D3" s="1"/>
      <c r="E3" s="1"/>
    </row>
    <row r="4" spans="2:14" ht="13.5" thickBot="1" x14ac:dyDescent="0.25">
      <c r="B4" s="2"/>
      <c r="C4" s="1"/>
      <c r="D4" s="1"/>
      <c r="E4" s="1"/>
    </row>
    <row r="5" spans="2:14" ht="30" customHeight="1" thickBot="1" x14ac:dyDescent="0.25">
      <c r="B5" s="78" t="s">
        <v>194</v>
      </c>
      <c r="C5" s="147" t="s">
        <v>204</v>
      </c>
      <c r="D5" s="148" t="s">
        <v>205</v>
      </c>
      <c r="E5" s="1"/>
    </row>
    <row r="6" spans="2:14" ht="14.25" x14ac:dyDescent="0.2">
      <c r="B6" s="23" t="s">
        <v>164</v>
      </c>
      <c r="C6" s="25"/>
      <c r="D6" s="24"/>
      <c r="E6" s="1"/>
    </row>
    <row r="7" spans="2:14" x14ac:dyDescent="0.2">
      <c r="B7" s="20" t="s">
        <v>28</v>
      </c>
      <c r="C7" s="105">
        <v>293.8</v>
      </c>
      <c r="D7" s="106">
        <v>295.10000000000002</v>
      </c>
      <c r="E7" s="1"/>
    </row>
    <row r="8" spans="2:14" x14ac:dyDescent="0.2">
      <c r="B8" s="20" t="s">
        <v>13</v>
      </c>
      <c r="C8" s="105">
        <v>59.8</v>
      </c>
      <c r="D8" s="106">
        <v>59.3</v>
      </c>
      <c r="E8" s="1"/>
    </row>
    <row r="9" spans="2:14" x14ac:dyDescent="0.2">
      <c r="B9" s="20" t="s">
        <v>14</v>
      </c>
      <c r="C9" s="105">
        <v>53.2</v>
      </c>
      <c r="D9" s="106">
        <v>58.2</v>
      </c>
      <c r="E9" s="1"/>
    </row>
    <row r="10" spans="2:14" x14ac:dyDescent="0.2">
      <c r="B10" s="35" t="s">
        <v>117</v>
      </c>
      <c r="C10" s="107">
        <v>50.7</v>
      </c>
      <c r="D10" s="108">
        <v>39.299999999999997</v>
      </c>
      <c r="E10" s="1"/>
    </row>
    <row r="11" spans="2:14" ht="13.5" thickBot="1" x14ac:dyDescent="0.25">
      <c r="B11" s="10" t="s">
        <v>163</v>
      </c>
      <c r="C11" s="137">
        <v>457.3</v>
      </c>
      <c r="D11" s="138">
        <v>451.8</v>
      </c>
      <c r="E11" s="1"/>
    </row>
    <row r="12" spans="2:14" x14ac:dyDescent="0.2">
      <c r="B12" s="9"/>
      <c r="C12" s="139"/>
      <c r="D12" s="140"/>
      <c r="E12" s="1"/>
    </row>
    <row r="13" spans="2:14" ht="14.25" x14ac:dyDescent="0.2">
      <c r="B13" s="23" t="s">
        <v>166</v>
      </c>
      <c r="C13" s="105"/>
      <c r="D13" s="106"/>
      <c r="E13" s="1"/>
    </row>
    <row r="14" spans="2:14" s="79" customFormat="1" x14ac:dyDescent="0.2">
      <c r="B14" s="20" t="s">
        <v>28</v>
      </c>
      <c r="C14" s="105">
        <v>15.8</v>
      </c>
      <c r="D14" s="106">
        <v>11.1</v>
      </c>
      <c r="E14" s="1"/>
      <c r="F14"/>
      <c r="G14"/>
      <c r="H14"/>
      <c r="I14"/>
      <c r="K14"/>
      <c r="L14"/>
      <c r="M14"/>
      <c r="N14"/>
    </row>
    <row r="15" spans="2:14" x14ac:dyDescent="0.2">
      <c r="B15" s="20" t="s">
        <v>13</v>
      </c>
      <c r="C15" s="105">
        <v>-7.8</v>
      </c>
      <c r="D15" s="106">
        <v>-4.4000000000000004</v>
      </c>
      <c r="E15" s="1"/>
    </row>
    <row r="16" spans="2:14" s="79" customFormat="1" x14ac:dyDescent="0.2">
      <c r="B16" s="20" t="s">
        <v>14</v>
      </c>
      <c r="C16" s="105">
        <v>-6.3</v>
      </c>
      <c r="D16" s="106">
        <v>-5.5</v>
      </c>
      <c r="E16" s="1"/>
      <c r="F16"/>
      <c r="G16"/>
      <c r="H16"/>
      <c r="I16"/>
      <c r="K16"/>
      <c r="L16"/>
      <c r="M16"/>
      <c r="N16"/>
    </row>
    <row r="17" spans="2:14" x14ac:dyDescent="0.2">
      <c r="B17" s="35" t="s">
        <v>117</v>
      </c>
      <c r="C17" s="107">
        <v>16.5</v>
      </c>
      <c r="D17" s="108">
        <v>13.2</v>
      </c>
      <c r="E17" s="1"/>
    </row>
    <row r="18" spans="2:14" s="79" customFormat="1" ht="13.5" thickBot="1" x14ac:dyDescent="0.25">
      <c r="B18" s="10" t="s">
        <v>163</v>
      </c>
      <c r="C18" s="137">
        <v>18.2</v>
      </c>
      <c r="D18" s="138">
        <v>14.4</v>
      </c>
      <c r="E18" s="1"/>
      <c r="F18"/>
      <c r="G18"/>
      <c r="H18"/>
      <c r="I18"/>
      <c r="K18"/>
      <c r="L18"/>
      <c r="M18"/>
      <c r="N18"/>
    </row>
    <row r="19" spans="2:14" x14ac:dyDescent="0.2">
      <c r="C19" s="141"/>
      <c r="D19" s="142"/>
    </row>
    <row r="20" spans="2:14" ht="14.25" x14ac:dyDescent="0.2">
      <c r="B20" s="23" t="s">
        <v>167</v>
      </c>
      <c r="C20" s="105">
        <v>18.2</v>
      </c>
      <c r="D20" s="106">
        <v>14.4</v>
      </c>
      <c r="E20" s="1"/>
    </row>
    <row r="21" spans="2:14" s="79" customFormat="1" x14ac:dyDescent="0.2">
      <c r="B21" s="20" t="s">
        <v>169</v>
      </c>
      <c r="C21" s="105">
        <v>-6.5</v>
      </c>
      <c r="D21" s="106">
        <v>-6.7</v>
      </c>
      <c r="E21" s="1"/>
      <c r="F21"/>
      <c r="G21"/>
      <c r="H21"/>
      <c r="I21"/>
      <c r="K21"/>
      <c r="L21"/>
      <c r="M21"/>
      <c r="N21"/>
    </row>
    <row r="22" spans="2:14" s="79" customFormat="1" x14ac:dyDescent="0.2">
      <c r="B22" s="20" t="s">
        <v>22</v>
      </c>
      <c r="C22" s="105">
        <v>-1</v>
      </c>
      <c r="D22" s="106">
        <v>-1.4</v>
      </c>
      <c r="E22" s="1"/>
      <c r="F22"/>
      <c r="G22"/>
      <c r="H22"/>
      <c r="I22"/>
      <c r="K22"/>
      <c r="L22"/>
      <c r="M22"/>
      <c r="N22"/>
    </row>
    <row r="23" spans="2:14" x14ac:dyDescent="0.2">
      <c r="B23" s="20" t="s">
        <v>168</v>
      </c>
      <c r="C23" s="105">
        <v>-1.5</v>
      </c>
      <c r="D23" s="106">
        <v>-2.2999999999999998</v>
      </c>
      <c r="E23" s="1"/>
    </row>
    <row r="24" spans="2:14" x14ac:dyDescent="0.2">
      <c r="B24" s="35" t="s">
        <v>24</v>
      </c>
      <c r="C24" s="107">
        <v>0.1</v>
      </c>
      <c r="D24" s="108">
        <v>2.8</v>
      </c>
      <c r="E24" s="1"/>
    </row>
    <row r="25" spans="2:14" s="79" customFormat="1" ht="13.5" thickBot="1" x14ac:dyDescent="0.25">
      <c r="B25" s="10" t="s">
        <v>8</v>
      </c>
      <c r="C25" s="137">
        <v>9.3000000000000007</v>
      </c>
      <c r="D25" s="138">
        <v>6.8</v>
      </c>
      <c r="E25" s="1"/>
      <c r="F25"/>
      <c r="G25"/>
      <c r="H25"/>
      <c r="I25"/>
      <c r="K25"/>
      <c r="L25"/>
      <c r="M25"/>
      <c r="N25"/>
    </row>
    <row r="27" spans="2:14" ht="14.25" customHeight="1" x14ac:dyDescent="0.2">
      <c r="B27" s="162" t="s">
        <v>165</v>
      </c>
      <c r="C27" s="162"/>
      <c r="D27" s="162"/>
    </row>
    <row r="28" spans="2:14" x14ac:dyDescent="0.2">
      <c r="B28" s="162"/>
      <c r="C28" s="162"/>
      <c r="D28" s="162"/>
    </row>
  </sheetData>
  <mergeCells count="1">
    <mergeCell ref="B27:D2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>
    <oddHeader>&amp;L&amp;"Arial,Bold"TOMTOM FINANCIAL DATA PACK Q2 '14&amp;R&amp;K03-022Copyright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N14"/>
  <sheetViews>
    <sheetView showGridLines="0" zoomScale="85" zoomScaleNormal="85" zoomScaleSheetLayoutView="85" workbookViewId="0"/>
  </sheetViews>
  <sheetFormatPr defaultRowHeight="12.75" x14ac:dyDescent="0.2"/>
  <cols>
    <col min="2" max="2" width="55.5703125" bestFit="1" customWidth="1"/>
    <col min="3" max="5" width="10.7109375" customWidth="1"/>
  </cols>
  <sheetData>
    <row r="1" spans="2:14" x14ac:dyDescent="0.2">
      <c r="B1" s="1"/>
      <c r="C1" s="1"/>
      <c r="D1" s="1"/>
      <c r="E1" s="1"/>
    </row>
    <row r="2" spans="2:14" ht="20.25" x14ac:dyDescent="0.3">
      <c r="B2" s="16" t="s">
        <v>170</v>
      </c>
      <c r="C2" s="1"/>
      <c r="D2" s="1"/>
      <c r="E2" s="1"/>
    </row>
    <row r="3" spans="2:14" x14ac:dyDescent="0.2">
      <c r="B3" s="15" t="s">
        <v>136</v>
      </c>
      <c r="C3" s="1"/>
      <c r="D3" s="1"/>
      <c r="E3" s="1"/>
    </row>
    <row r="4" spans="2:14" ht="13.5" thickBot="1" x14ac:dyDescent="0.25">
      <c r="B4" s="2"/>
      <c r="C4" s="1"/>
      <c r="D4" s="1"/>
      <c r="E4" s="1"/>
    </row>
    <row r="5" spans="2:14" ht="30" customHeight="1" thickBot="1" x14ac:dyDescent="0.25">
      <c r="B5" s="78"/>
      <c r="C5" s="147" t="s">
        <v>204</v>
      </c>
      <c r="D5" s="148" t="s">
        <v>205</v>
      </c>
      <c r="E5" s="1"/>
    </row>
    <row r="6" spans="2:14" x14ac:dyDescent="0.2">
      <c r="B6" s="23" t="s">
        <v>172</v>
      </c>
      <c r="C6" s="25" t="s">
        <v>138</v>
      </c>
      <c r="D6" s="24" t="s">
        <v>138</v>
      </c>
      <c r="E6" s="1"/>
    </row>
    <row r="7" spans="2:14" x14ac:dyDescent="0.2">
      <c r="B7" s="144" t="s">
        <v>171</v>
      </c>
      <c r="C7" s="25">
        <v>16344</v>
      </c>
      <c r="D7" s="24">
        <v>5033</v>
      </c>
      <c r="E7" s="1"/>
    </row>
    <row r="8" spans="2:14" x14ac:dyDescent="0.2">
      <c r="B8" s="20"/>
      <c r="C8" s="25"/>
      <c r="D8" s="24"/>
      <c r="E8" s="1"/>
    </row>
    <row r="9" spans="2:14" x14ac:dyDescent="0.2">
      <c r="B9" s="23" t="s">
        <v>173</v>
      </c>
      <c r="C9" s="25"/>
      <c r="D9" s="24"/>
      <c r="E9" s="1"/>
    </row>
    <row r="10" spans="2:14" x14ac:dyDescent="0.2">
      <c r="B10" s="20" t="s">
        <v>174</v>
      </c>
      <c r="C10" s="25">
        <v>222207</v>
      </c>
      <c r="D10" s="24">
        <v>221899</v>
      </c>
      <c r="E10" s="1"/>
    </row>
    <row r="11" spans="2:14" x14ac:dyDescent="0.2">
      <c r="B11" s="20"/>
      <c r="C11" s="25"/>
      <c r="D11" s="24"/>
      <c r="E11" s="1"/>
    </row>
    <row r="12" spans="2:14" x14ac:dyDescent="0.2">
      <c r="B12" s="23" t="s">
        <v>175</v>
      </c>
      <c r="C12" s="25"/>
      <c r="D12" s="24"/>
      <c r="E12" s="1"/>
    </row>
    <row r="13" spans="2:14" x14ac:dyDescent="0.2">
      <c r="B13" s="22" t="s">
        <v>176</v>
      </c>
      <c r="C13" s="27">
        <v>2154</v>
      </c>
      <c r="D13" s="26">
        <v>325</v>
      </c>
      <c r="E13" s="1"/>
    </row>
    <row r="14" spans="2:14" s="79" customFormat="1" ht="13.5" thickBot="1" x14ac:dyDescent="0.25">
      <c r="B14" s="131" t="s">
        <v>177</v>
      </c>
      <c r="C14" s="136">
        <v>224361</v>
      </c>
      <c r="D14" s="135">
        <v>222224</v>
      </c>
      <c r="E14" s="1"/>
      <c r="F14"/>
      <c r="G14"/>
      <c r="H14"/>
      <c r="I14"/>
      <c r="K14"/>
      <c r="L14"/>
      <c r="M14"/>
      <c r="N1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>
    <oddHeader>&amp;L&amp;"Arial,Bold"TOMTOM FINANCIAL DATA PACK Q2 '14&amp;R&amp;K03-022Copyright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Cover</vt:lpstr>
      <vt:lpstr>1. Key figures table</vt:lpstr>
      <vt:lpstr>2. Cons Stat of Income</vt:lpstr>
      <vt:lpstr>3. Cons Stat of Comp Income</vt:lpstr>
      <vt:lpstr>4. Cons Balance Sheet</vt:lpstr>
      <vt:lpstr>5. Cons Stat of CF</vt:lpstr>
      <vt:lpstr>6. Cons Stat of Chang in Equity</vt:lpstr>
      <vt:lpstr>7. Segment reporting</vt:lpstr>
      <vt:lpstr>8. Earnings per share</vt:lpstr>
      <vt:lpstr>9. Shareholders’ equity</vt:lpstr>
      <vt:lpstr>10. Stat of Income (Q)</vt:lpstr>
      <vt:lpstr>11. Balance Sheet (Q)</vt:lpstr>
      <vt:lpstr>12. CF (Q)</vt:lpstr>
      <vt:lpstr>'4. Cons Balance Sheet'!Consolidated_condensed_balance_sheet</vt:lpstr>
      <vt:lpstr>'6. Cons Stat of Chang in Equity'!Consolidated_condensed_balance_sheet</vt:lpstr>
      <vt:lpstr>Consolidated_condensed_BS</vt:lpstr>
      <vt:lpstr>'10. Stat of Income (Q)'!Consolidated_condensed_statement_of_income</vt:lpstr>
      <vt:lpstr>'11. Balance Sheet (Q)'!Consolidated_condensed_statement_of_income</vt:lpstr>
      <vt:lpstr>'2. Cons Stat of Income'!Consolidated_condensed_statement_of_income</vt:lpstr>
      <vt:lpstr>'3. Cons Stat of Comp Income'!Consolidated_condensed_statement_of_income</vt:lpstr>
      <vt:lpstr>'12. CF (Q)'!Consolidated_condensed_statements_of_cash_flows</vt:lpstr>
      <vt:lpstr>'5. Cons Stat of CF'!Consolidated_condensed_statements_of_cash_flows</vt:lpstr>
      <vt:lpstr>'1. Key figures table'!Key_figures</vt:lpstr>
      <vt:lpstr>'7. Segment reporting'!Key_figures</vt:lpstr>
      <vt:lpstr>'8. Earnings per share'!Key_figures</vt:lpstr>
      <vt:lpstr>'9. Shareholders’ equity'!Key_figures</vt:lpstr>
      <vt:lpstr>'1. Key figures table'!Print_Area</vt:lpstr>
      <vt:lpstr>'10. Stat of Income (Q)'!Print_Area</vt:lpstr>
      <vt:lpstr>'11. Balance Sheet (Q)'!Print_Area</vt:lpstr>
      <vt:lpstr>'12. CF (Q)'!Print_Area</vt:lpstr>
      <vt:lpstr>'2. Cons Stat of Income'!Print_Area</vt:lpstr>
      <vt:lpstr>'3. Cons Stat of Comp Income'!Print_Area</vt:lpstr>
      <vt:lpstr>'4. Cons Balance Sheet'!Print_Area</vt:lpstr>
      <vt:lpstr>'5. Cons Stat of CF'!Print_Area</vt:lpstr>
      <vt:lpstr>'6. Cons Stat of Chang in Equity'!Print_Area</vt:lpstr>
      <vt:lpstr>'7. Segment reporting'!Print_Area</vt:lpstr>
      <vt:lpstr>'8. Earnings per share'!Print_Area</vt:lpstr>
      <vt:lpstr>'9. Shareholders’ equity'!Print_Area</vt:lpstr>
      <vt:lpstr>Cover!Print_Area</vt:lpstr>
      <vt:lpstr>'10. Stat of Income (Q)'!Table_1Income</vt:lpstr>
      <vt:lpstr>'11. Balance Sheet (Q)'!Table_1Income</vt:lpstr>
      <vt:lpstr>'12. CF (Q)'!Table_1Income</vt:lpstr>
      <vt:lpstr>'2. Cons Stat of Income'!Table_1Income</vt:lpstr>
      <vt:lpstr>'3. Cons Stat of Comp Income'!Table_1Income</vt:lpstr>
      <vt:lpstr>'4. Cons Balance Sheet'!Table_1Income</vt:lpstr>
      <vt:lpstr>'5. Cons Stat of CF'!Table_1Income</vt:lpstr>
      <vt:lpstr>'6. Cons Stat of Chang in Equity'!Table_1Income</vt:lpstr>
    </vt:vector>
  </TitlesOfParts>
  <Company>Tangelo Software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Bisera Grubesic</dc:creator>
  <cp:lastModifiedBy>Bisera Grubesic</cp:lastModifiedBy>
  <cp:lastPrinted>2014-07-23T09:17:44Z</cp:lastPrinted>
  <dcterms:created xsi:type="dcterms:W3CDTF">2014-01-10T15:24:48Z</dcterms:created>
  <dcterms:modified xsi:type="dcterms:W3CDTF">2014-07-23T17:48:43Z</dcterms:modified>
</cp:coreProperties>
</file>