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pantazid\Desktop\"/>
    </mc:Choice>
  </mc:AlternateContent>
  <xr:revisionPtr revIDLastSave="0" documentId="10_ncr:100000_{3B70CE4E-4869-49FB-8517-B3983071B024}" xr6:coauthVersionLast="31" xr6:coauthVersionMax="31" xr10:uidLastSave="{00000000-0000-0000-0000-000000000000}"/>
  <bookViews>
    <workbookView xWindow="0" yWindow="0" windowWidth="28800" windowHeight="12315" tabRatio="928" xr2:uid="{00000000-000D-0000-FFFF-FFFF00000000}"/>
  </bookViews>
  <sheets>
    <sheet name="Cover" sheetId="3" r:id="rId1"/>
    <sheet name="1. Key figures table" sheetId="7" r:id="rId2"/>
    <sheet name="2. Cons Stat of Income" sheetId="8" r:id="rId3"/>
    <sheet name="3. Cons Balance Sheet" sheetId="9" r:id="rId4"/>
    <sheet name="4. Cons Stat of CF" sheetId="10" r:id="rId5"/>
    <sheet name="5. Stat of Income (Q)" sheetId="11" r:id="rId6"/>
    <sheet name="6. Balance Sheet (Q)" sheetId="12" r:id="rId7"/>
    <sheet name="7. CF (Q)" sheetId="13" r:id="rId8"/>
  </sheets>
  <definedNames>
    <definedName name="_ftn1" localSheetId="4">'4. Cons Stat of CF'!#REF!</definedName>
    <definedName name="_ftn1" localSheetId="7">'7. CF (Q)'!#REF!</definedName>
    <definedName name="_ftnref1" localSheetId="4">'4. Cons Stat of CF'!#REF!</definedName>
    <definedName name="_ftnref1" localSheetId="7">'7. CF (Q)'!#REF!</definedName>
    <definedName name="Consolidated_condensed_balance_sheet" localSheetId="3">'3. Cons Balance Sheet'!$B$5:$F$50</definedName>
    <definedName name="Consolidated_condensed_BS">'6. Balance Sheet (Q)'!$B$5:$H$27</definedName>
    <definedName name="Consolidated_condensed_statement_of_income" localSheetId="2">'2. Cons Stat of Income'!$B$5:$D$36</definedName>
    <definedName name="Consolidated_condensed_statement_of_income" localSheetId="5">'5. Stat of Income (Q)'!$B$5:$H$36</definedName>
    <definedName name="Consolidated_condensed_statement_of_income" localSheetId="6">'6. Balance Sheet (Q)'!$B$5:$H$13</definedName>
    <definedName name="Consolidated_condensed_statements_of_cash_flows" localSheetId="4">'4. Cons Stat of CF'!$B$5:$E$38</definedName>
    <definedName name="Consolidated_condensed_statements_of_cash_flows" localSheetId="7">'7. CF (Q)'!$B$5:$H$22</definedName>
    <definedName name="FX_rate">#REF!</definedName>
    <definedName name="Key_figures" localSheetId="1">'1. Key figures table'!$B$5:$E$20</definedName>
    <definedName name="_xlnm.Print_Area" localSheetId="1">'1. Key figures table'!$B$2:$E$103</definedName>
    <definedName name="_xlnm.Print_Area" localSheetId="2">'2. Cons Stat of Income'!$B$2:$D$39</definedName>
    <definedName name="_xlnm.Print_Area" localSheetId="3">'3. Cons Balance Sheet'!$B$2:$F$50</definedName>
    <definedName name="_xlnm.Print_Area" localSheetId="4">'4. Cons Stat of CF'!$B$2:$E$40</definedName>
    <definedName name="_xlnm.Print_Area" localSheetId="5">'5. Stat of Income (Q)'!$B$2:$J$40</definedName>
    <definedName name="_xlnm.Print_Area" localSheetId="6">'6. Balance Sheet (Q)'!$B$2:$I$31</definedName>
    <definedName name="_xlnm.Print_Area" localSheetId="7">'7. CF (Q)'!$B$2:$L$24</definedName>
    <definedName name="_xlnm.Print_Area" localSheetId="0">Cover!$B$2:$R$44</definedName>
    <definedName name="_xlnm.Print_Titles" localSheetId="1">'1. Key figures table'!$2:$3</definedName>
    <definedName name="qqqq">#REF!</definedName>
    <definedName name="Table_1Income" localSheetId="1">'1. Key figures table'!#REF!</definedName>
    <definedName name="Table_1Income" localSheetId="2">'2. Cons Stat of Income'!$B$5:$D$36</definedName>
    <definedName name="Table_1Income" localSheetId="3">'3. Cons Balance Sheet'!$B$5:$F$50</definedName>
    <definedName name="Table_1Income" localSheetId="4">'4. Cons Stat of CF'!$B$5:$E$38</definedName>
    <definedName name="Table_1Income" localSheetId="5">'5. Stat of Income (Q)'!$B$5:$H$36</definedName>
    <definedName name="Table_1Income" localSheetId="6">'6. Balance Sheet (Q)'!$B$5:$H$13</definedName>
    <definedName name="Table_1Income" localSheetId="7">'7. CF (Q)'!$B$5:$H$22</definedName>
    <definedName name="Table_1Income">#REF!</definedName>
    <definedName name="Table_2Income" localSheetId="1">'1. Key figures table'!#REF!</definedName>
    <definedName name="Table_2Income" localSheetId="2">'2. Cons Stat of Income'!#REF!</definedName>
    <definedName name="Table_2Income" localSheetId="3">'3. Cons Balance Sheet'!#REF!</definedName>
    <definedName name="Table_2Income" localSheetId="4">'4. Cons Stat of CF'!#REF!</definedName>
    <definedName name="Table_2Income" localSheetId="5">'5. Stat of Income (Q)'!#REF!</definedName>
    <definedName name="Table_2Income" localSheetId="6">'6. Balance Sheet (Q)'!#REF!</definedName>
    <definedName name="Table_2Income" localSheetId="7">'7. CF (Q)'!#REF!</definedName>
    <definedName name="Table_2Income">#REF!</definedName>
  </definedNames>
  <calcPr calcId="179017"/>
</workbook>
</file>

<file path=xl/calcChain.xml><?xml version="1.0" encoding="utf-8"?>
<calcChain xmlns="http://schemas.openxmlformats.org/spreadsheetml/2006/main">
  <c r="C9" i="7" l="1"/>
  <c r="L6" i="13"/>
  <c r="L7" i="13"/>
  <c r="L8" i="13"/>
  <c r="L11" i="13"/>
  <c r="L13" i="13"/>
  <c r="L14" i="13"/>
  <c r="L15" i="13"/>
  <c r="L16" i="13"/>
  <c r="L18" i="13"/>
  <c r="L20" i="13"/>
  <c r="L22" i="13"/>
  <c r="J22" i="13"/>
  <c r="J20" i="13"/>
  <c r="J18" i="13"/>
  <c r="J16" i="13"/>
  <c r="J15" i="13"/>
  <c r="J14" i="13"/>
  <c r="J13" i="13"/>
  <c r="J11" i="13"/>
  <c r="J9" i="13"/>
  <c r="J8" i="13"/>
  <c r="J7" i="13"/>
  <c r="J6" i="13"/>
  <c r="L36" i="11"/>
  <c r="L35" i="11"/>
  <c r="L30" i="11"/>
  <c r="L32" i="11"/>
  <c r="L31" i="11"/>
  <c r="L27" i="11"/>
  <c r="L26" i="11"/>
  <c r="L24" i="11"/>
  <c r="L23" i="11"/>
  <c r="L22" i="11"/>
  <c r="L21" i="11"/>
  <c r="L17" i="11"/>
  <c r="L19" i="11"/>
  <c r="L15" i="11"/>
  <c r="L13" i="11"/>
  <c r="L12" i="11"/>
  <c r="L11" i="11"/>
  <c r="L10" i="11"/>
  <c r="L8" i="11"/>
  <c r="L7" i="11"/>
  <c r="L6" i="11"/>
  <c r="L14" i="11"/>
  <c r="E29" i="12"/>
  <c r="F25" i="12"/>
  <c r="F27" i="12"/>
  <c r="E25" i="12"/>
  <c r="E27" i="12"/>
  <c r="D25" i="12"/>
  <c r="D27" i="12"/>
  <c r="C25" i="12"/>
  <c r="C27" i="12"/>
  <c r="F13" i="12"/>
  <c r="E13" i="12"/>
  <c r="D13" i="12"/>
  <c r="C13" i="12"/>
  <c r="H20" i="12"/>
  <c r="H22" i="12"/>
  <c r="J13" i="11"/>
  <c r="J12" i="11"/>
  <c r="H21" i="12"/>
  <c r="J11" i="11"/>
  <c r="H24" i="12"/>
  <c r="H18" i="12"/>
  <c r="H12" i="12"/>
  <c r="H29" i="12"/>
  <c r="H10" i="12"/>
  <c r="H23" i="12"/>
  <c r="H7" i="12"/>
  <c r="J22" i="11"/>
  <c r="J23" i="11"/>
  <c r="J7" i="11"/>
  <c r="J26" i="11"/>
  <c r="J10" i="11"/>
  <c r="J21" i="11"/>
  <c r="J6" i="11"/>
  <c r="J15" i="11"/>
  <c r="J8" i="11"/>
  <c r="H16" i="12"/>
  <c r="H13" i="12"/>
  <c r="J17" i="11"/>
  <c r="J19" i="11"/>
  <c r="J30" i="11"/>
  <c r="H27" i="12"/>
  <c r="J24" i="11"/>
  <c r="J31" i="11"/>
  <c r="J32" i="11"/>
  <c r="J27" i="11"/>
  <c r="J35" i="11"/>
  <c r="J36" i="11"/>
  <c r="H9" i="12"/>
  <c r="L10" i="13"/>
  <c r="H25" i="12"/>
  <c r="J10" i="13"/>
  <c r="L9" i="13"/>
  <c r="H14" i="13"/>
  <c r="H20" i="13"/>
  <c r="H7" i="13"/>
  <c r="H18" i="13"/>
  <c r="H11" i="13"/>
  <c r="H16" i="13"/>
  <c r="H8" i="13"/>
  <c r="H22" i="13"/>
  <c r="H6" i="13"/>
  <c r="H15" i="13"/>
  <c r="H13" i="13"/>
  <c r="H10" i="13"/>
  <c r="H9" i="13"/>
  <c r="H13" i="11"/>
  <c r="H11" i="11"/>
  <c r="H12" i="11"/>
  <c r="H7" i="11"/>
  <c r="H22" i="11"/>
  <c r="H23" i="11"/>
  <c r="H10" i="11"/>
  <c r="H26" i="11"/>
  <c r="H21" i="11"/>
  <c r="H6" i="11"/>
  <c r="H8" i="11"/>
  <c r="H15" i="11"/>
  <c r="H17" i="11"/>
  <c r="H19" i="11"/>
  <c r="H24" i="11"/>
  <c r="H27" i="11"/>
  <c r="H30" i="11"/>
  <c r="H32" i="11"/>
  <c r="H31" i="11"/>
  <c r="H35" i="11"/>
  <c r="H36" i="11"/>
</calcChain>
</file>

<file path=xl/sharedStrings.xml><?xml version="1.0" encoding="utf-8"?>
<sst xmlns="http://schemas.openxmlformats.org/spreadsheetml/2006/main" count="358" uniqueCount="205">
  <si>
    <t>Key figures</t>
  </si>
  <si>
    <t>Third quarter 2018 results</t>
  </si>
  <si>
    <t>(€ in millions, unless stated otherwise)</t>
  </si>
  <si>
    <t>Q3 '18</t>
  </si>
  <si>
    <t>Q3 '17</t>
  </si>
  <si>
    <r>
      <t>y.o.y. change</t>
    </r>
    <r>
      <rPr>
        <vertAlign val="superscript"/>
        <sz val="10"/>
        <rFont val="Arial"/>
        <family val="2"/>
      </rPr>
      <t>2</t>
    </r>
  </si>
  <si>
    <t>YTD '18</t>
  </si>
  <si>
    <t>YTD '17</t>
  </si>
  <si>
    <t>Automotive &amp; Enterprise</t>
  </si>
  <si>
    <t>Telematics</t>
  </si>
  <si>
    <t>Consumer</t>
  </si>
  <si>
    <t>REVENUE</t>
  </si>
  <si>
    <t>GROSS RESULT</t>
  </si>
  <si>
    <t>Gross margin</t>
  </si>
  <si>
    <t>EBITDA</t>
  </si>
  <si>
    <t>EBITDA margin</t>
  </si>
  <si>
    <t>OPERATING RESULT (EBIT)</t>
  </si>
  <si>
    <t>EBIT margin</t>
  </si>
  <si>
    <t>NET RESULT</t>
  </si>
  <si>
    <t>ADJUSTED NET RESULT</t>
  </si>
  <si>
    <r>
      <t xml:space="preserve">DATA PER SHARE </t>
    </r>
    <r>
      <rPr>
        <sz val="10"/>
        <rFont val="Arial"/>
        <family val="2"/>
      </rPr>
      <t xml:space="preserve">(in €) </t>
    </r>
  </si>
  <si>
    <t>EPS - fully diluted</t>
  </si>
  <si>
    <r>
      <t>Adjusted EPS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- fully diluted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</si>
  <si>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Earnings per fully diluted share count adjusted for movement of deferred revenue, unbilled revenue, deferred cost of sales, impairments and material restructuring and disposal costs on a post-tax basis.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</si>
  <si>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Change percentages and totals calculated before rounding. </t>
    </r>
  </si>
  <si>
    <r>
      <t>y.o.y. change</t>
    </r>
    <r>
      <rPr>
        <vertAlign val="superscript"/>
        <sz val="10"/>
        <rFont val="Arial"/>
        <family val="2"/>
      </rPr>
      <t>1</t>
    </r>
  </si>
  <si>
    <t xml:space="preserve">Automotive </t>
  </si>
  <si>
    <t xml:space="preserve">Enterprise </t>
  </si>
  <si>
    <t>Total Automotive &amp; Enterprise revenue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</si>
  <si>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Change percentages and totals calculated before rounding.</t>
    </r>
  </si>
  <si>
    <t>Subscriptions</t>
  </si>
  <si>
    <r>
      <t>Hardware and other services</t>
    </r>
    <r>
      <rPr>
        <sz val="10"/>
        <rFont val="Verdana"/>
        <family val="2"/>
      </rPr>
      <t>²</t>
    </r>
  </si>
  <si>
    <t>Total Telematics revenue</t>
  </si>
  <si>
    <t>Monthly revenue per subscription (€)</t>
  </si>
  <si>
    <t>Subscriber installed base (# in thousands)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</si>
  <si>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Other services revenue comprises installation services and separately purchased traffic service and/or map content.</t>
    </r>
  </si>
  <si>
    <t>Consumer products</t>
  </si>
  <si>
    <t>Automotive hardware</t>
  </si>
  <si>
    <t>Total Consumer revenue</t>
  </si>
  <si>
    <t>FX sensitivity</t>
  </si>
  <si>
    <t>Q3 '18
actual</t>
  </si>
  <si>
    <t>Q3 '18
recalculated at
Q3 '17 
FX rates1</t>
  </si>
  <si>
    <t>YTD '18
actual</t>
  </si>
  <si>
    <t>YTD '18
recalculated at
YTD '17 
FX rates1</t>
  </si>
  <si>
    <t>Revenue</t>
  </si>
  <si>
    <t>Gross result</t>
  </si>
  <si>
    <t xml:space="preserve">Gross margin </t>
  </si>
  <si>
    <t xml:space="preserve">EBIT </t>
  </si>
  <si>
    <t>FX RATES IN €</t>
  </si>
  <si>
    <t>US dollar</t>
  </si>
  <si>
    <t>GB pound</t>
  </si>
  <si>
    <t>1The Q3 '18/YTD '18 income and expenses in US dollar and GB pound have been converted to euro using Q3 '17/YTD '17 average exchange rates. All other foreign currencies have not been converted.</t>
  </si>
  <si>
    <t>Net result and adjusted EPS</t>
  </si>
  <si>
    <t xml:space="preserve">Net result </t>
  </si>
  <si>
    <t>Net result attributed to equity holders</t>
  </si>
  <si>
    <t xml:space="preserve">Movement of deferred revenue, unbilled revenue and deferred CoS </t>
  </si>
  <si>
    <t xml:space="preserve">Tax effect on movement of deferred revenue, unbilled revenue and deferred CoS </t>
  </si>
  <si>
    <t>Impairment charge</t>
  </si>
  <si>
    <t>Restructuring</t>
  </si>
  <si>
    <t>Adjusted net result</t>
  </si>
  <si>
    <t>Adjusted EPS, € fully diluted</t>
  </si>
  <si>
    <t>Net movement of deferred and unbilled revenues and deferred cost of sales per segment</t>
  </si>
  <si>
    <t>(€ in millions)</t>
  </si>
  <si>
    <t>Enterprise</t>
  </si>
  <si>
    <t xml:space="preserve">Total </t>
  </si>
  <si>
    <t>Deferred revenue balance by segment</t>
  </si>
  <si>
    <t>Automotive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</si>
  <si>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Change amounts and totals calculated before rounding.</t>
    </r>
  </si>
  <si>
    <r>
      <t xml:space="preserve">CAPEX </t>
    </r>
    <r>
      <rPr>
        <sz val="8.5"/>
        <rFont val="Arial"/>
        <family val="2"/>
      </rPr>
      <t>(excluding acquisitions)</t>
    </r>
  </si>
  <si>
    <t>Map content</t>
  </si>
  <si>
    <t>Mapmaking platform</t>
  </si>
  <si>
    <t xml:space="preserve">Telematics </t>
  </si>
  <si>
    <t>Other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</si>
  <si>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Change percentages and totals calculated before rounding</t>
    </r>
  </si>
  <si>
    <t>Consolidated condensed statement of income</t>
  </si>
  <si>
    <t>(€ in thousands)</t>
  </si>
  <si>
    <t>Q3 '18
Unaudited</t>
  </si>
  <si>
    <t>Q3 '17
Unaudited</t>
  </si>
  <si>
    <t>YTD '18
Unaudited</t>
  </si>
  <si>
    <t>YTD '17
Unaudited</t>
  </si>
  <si>
    <t>Cost of sales</t>
  </si>
  <si>
    <t>Research and development expenses</t>
  </si>
  <si>
    <t>Amortisation of technology and databases</t>
  </si>
  <si>
    <t>Marketing expenses</t>
  </si>
  <si>
    <t>Selling, general and administrative expenses</t>
  </si>
  <si>
    <t>TOTAL OPERATING EXPENSES</t>
  </si>
  <si>
    <t>OPERATING RESULT</t>
  </si>
  <si>
    <t>Interest result</t>
  </si>
  <si>
    <t>Other financial result</t>
  </si>
  <si>
    <t>Result of associates</t>
  </si>
  <si>
    <t>RESULT BEFORE TAX</t>
  </si>
  <si>
    <t xml:space="preserve">Income tax (expense) </t>
  </si>
  <si>
    <t>Attributable to:</t>
  </si>
  <si>
    <t>- Equity holders of the parent</t>
  </si>
  <si>
    <t>- Non-controlling interests</t>
  </si>
  <si>
    <t>EARNINGS PER SHARE (in €)</t>
  </si>
  <si>
    <t>Basic</t>
  </si>
  <si>
    <r>
      <t>Diluted</t>
    </r>
    <r>
      <rPr>
        <vertAlign val="superscript"/>
        <sz val="10"/>
        <rFont val="Arial"/>
        <family val="2"/>
      </rPr>
      <t>1</t>
    </r>
  </si>
  <si>
    <t>Basic number of shares (in thousands)</t>
  </si>
  <si>
    <t>Diluted number of shares (in thousands)</t>
  </si>
  <si>
    <r>
      <rPr>
        <vertAlign val="superscript"/>
        <sz val="10"/>
        <rFont val="Arial"/>
        <family val="2"/>
      </rPr>
      <t xml:space="preserve"> 1</t>
    </r>
    <r>
      <rPr>
        <sz val="10"/>
        <rFont val="Arial"/>
        <family val="2"/>
      </rPr>
      <t xml:space="preserve">In 2017, no additional shares from assumed conversion are taken into account as the effect would be anti-dilutive. </t>
    </r>
  </si>
  <si>
    <t>Consolidated condensed balance sheet</t>
  </si>
  <si>
    <t>As at 30 September 2018</t>
  </si>
  <si>
    <t>30 September 2018
Unaudited</t>
  </si>
  <si>
    <t xml:space="preserve">31 December 2017 Audited Restated
</t>
  </si>
  <si>
    <t>Goodwill</t>
  </si>
  <si>
    <t>Other intangible assets</t>
  </si>
  <si>
    <t>Property, plant and equipment</t>
  </si>
  <si>
    <t>Lease assets</t>
  </si>
  <si>
    <t>Contract related assets</t>
  </si>
  <si>
    <t xml:space="preserve">Deferred tax assets </t>
  </si>
  <si>
    <t xml:space="preserve">Investments in associates </t>
  </si>
  <si>
    <t>TOTAL NON-CURRENT ASSETS</t>
  </si>
  <si>
    <t>Inventories</t>
  </si>
  <si>
    <t>Trade receivables</t>
  </si>
  <si>
    <t>Other receivables and prepayments</t>
  </si>
  <si>
    <t>Other financial assets</t>
  </si>
  <si>
    <t>Cash and cash equivalents</t>
  </si>
  <si>
    <t>TOTAL CURRENT ASSETS</t>
  </si>
  <si>
    <t>TOTAL ASSETS</t>
  </si>
  <si>
    <t>Share capital</t>
  </si>
  <si>
    <t>Share premium</t>
  </si>
  <si>
    <t>Treasury shares</t>
  </si>
  <si>
    <t>Other reserves</t>
  </si>
  <si>
    <t>Accumulated deficit</t>
  </si>
  <si>
    <t>EQUITY ATTRIBUTABLE TO EQUITY HOLDERS OF THE PARENT</t>
  </si>
  <si>
    <t>Non-controlling interests</t>
  </si>
  <si>
    <t>TOTAL EQUITY</t>
  </si>
  <si>
    <t>Lease liability</t>
  </si>
  <si>
    <t>Deferred tax liability</t>
  </si>
  <si>
    <t>Provisions</t>
  </si>
  <si>
    <t>Deferred revenue</t>
  </si>
  <si>
    <t>TOTAL NON-CURRENT LIABILITIES</t>
  </si>
  <si>
    <t>Trade payables</t>
  </si>
  <si>
    <t>Income taxes</t>
  </si>
  <si>
    <t>Other taxes and social security</t>
  </si>
  <si>
    <t>Other contract related liabilities</t>
  </si>
  <si>
    <t>Accruals and other liabilities</t>
  </si>
  <si>
    <t>TOTAL CURRENT LIABILITIES</t>
  </si>
  <si>
    <t>TOTAL EQUITY AND LIABILITIES</t>
  </si>
  <si>
    <t>Consolidated condensed statements of cash flows</t>
  </si>
  <si>
    <t>Q3 '17
Unaudited Restated</t>
  </si>
  <si>
    <t>YTD '17
Unaudited restated</t>
  </si>
  <si>
    <t>Operating result</t>
  </si>
  <si>
    <t>Financial (losses) / gains</t>
  </si>
  <si>
    <t>Depreciation, amortisation and impairment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</si>
  <si>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</si>
  <si>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</si>
  <si>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</si>
  <si>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</si>
  <si>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</si>
  <si>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r>
      <t>Change in liabilities (excluding provisions)</t>
    </r>
    <r>
      <rPr>
        <vertAlign val="superscript"/>
        <sz val="10"/>
        <rFont val="Arial"/>
        <family val="2"/>
      </rPr>
      <t>1</t>
    </r>
  </si>
  <si>
    <t>CASH GENERATED FROM OPERATIONS</t>
  </si>
  <si>
    <t>Interest received</t>
  </si>
  <si>
    <t>Interest (paid)</t>
  </si>
  <si>
    <t>Corporate income taxes (paid)</t>
  </si>
  <si>
    <t>CASH FLOWS FROM OPERATING ACTIVITIES</t>
  </si>
  <si>
    <t>Investments in intangible assets</t>
  </si>
  <si>
    <t>Investments in property, plant and equipment</t>
  </si>
  <si>
    <t xml:space="preserve">Acquisitions of subsidiaries and other businesses </t>
  </si>
  <si>
    <t>Dividends received</t>
  </si>
  <si>
    <t>CASH FLOWS FROM INVESTING ACTIVITIES</t>
  </si>
  <si>
    <t>Change in utilisation of credit facility</t>
  </si>
  <si>
    <t>Repayment of borrowings</t>
  </si>
  <si>
    <t>Change in lease liability</t>
  </si>
  <si>
    <t>Change in non-controlling interest</t>
  </si>
  <si>
    <t>Proceeds on issue of ordinary shares</t>
  </si>
  <si>
    <t>CASH FLOWS FROM FINANCING ACTIVITIES</t>
  </si>
  <si>
    <t>Net increase / (decrease) in cash and cash equivalents</t>
  </si>
  <si>
    <t>Cash and cash equivalents at the beginning of period</t>
  </si>
  <si>
    <t>Exchange rate changes on cash balances held in foreign currencies</t>
  </si>
  <si>
    <t>CASH AND CASH EQUIVALENTS AT THE END OF PERIOD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</si>
  <si>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movements in the non-current portion of deferred revenue presented under non-current liabilities.</t>
    </r>
  </si>
  <si>
    <t>Last six quarters</t>
  </si>
  <si>
    <t>Q2 '17
Restated</t>
  </si>
  <si>
    <t>Q3 '17
Restated</t>
  </si>
  <si>
    <t>Q4 '17
Restated</t>
  </si>
  <si>
    <t>Q1 '18</t>
  </si>
  <si>
    <t>Q2 '18</t>
  </si>
  <si>
    <t xml:space="preserve">YTD '18
</t>
  </si>
  <si>
    <t>YTD '17
Restated</t>
  </si>
  <si>
    <t/>
  </si>
  <si>
    <t>Income tax (expense)</t>
  </si>
  <si>
    <t>MARGINS</t>
  </si>
  <si>
    <r>
      <t xml:space="preserve">EARNINGS PER SHARE </t>
    </r>
    <r>
      <rPr>
        <sz val="10"/>
        <rFont val="Arial"/>
        <family val="2"/>
      </rPr>
      <t>(in €)</t>
    </r>
  </si>
  <si>
    <t>Diluted EPS</t>
  </si>
  <si>
    <r>
      <t>Diluted Adjusted EPS</t>
    </r>
    <r>
      <rPr>
        <vertAlign val="superscript"/>
        <sz val="10"/>
        <rFont val="Arial"/>
        <family val="2"/>
      </rPr>
      <t>1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</si>
  <si>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Earnings per fully diluted share count adjusted for movement of deferred revenue, unbilled revenue, deferred cost of sales, impairments and material restructuring and disposal costs on a post-tax basis.</t>
    </r>
  </si>
  <si>
    <t>30-Jun-17
Restated</t>
  </si>
  <si>
    <t>30-Sept-17
Restated</t>
  </si>
  <si>
    <t>31-Dec-17
Restated</t>
  </si>
  <si>
    <t>ASSETS</t>
  </si>
  <si>
    <t>Other intangible assets and capitalised contract costs</t>
  </si>
  <si>
    <t>Other non-current assets</t>
  </si>
  <si>
    <t>Receivables, prepayments &amp; derivatives</t>
  </si>
  <si>
    <t>EQUITY AND LIABILITIES</t>
  </si>
  <si>
    <t>Borrowings</t>
  </si>
  <si>
    <t>TOTAL LIABILITIES</t>
  </si>
  <si>
    <t>Net cash</t>
  </si>
  <si>
    <t>Financial gains/(losses)</t>
  </si>
  <si>
    <t>Depreciation and amortisation</t>
  </si>
  <si>
    <r>
      <t>Changes in working capital</t>
    </r>
    <r>
      <rPr>
        <vertAlign val="superscript"/>
        <sz val="10"/>
        <rFont val="Arial"/>
        <family val="2"/>
      </rPr>
      <t>1</t>
    </r>
  </si>
  <si>
    <t>Corporate income taxes (paid)/received</t>
  </si>
  <si>
    <t>NET INCREASE/(DECREASE) IN CASH AND CASH EQUIVALENTS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</si>
  <si>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Includes the movement of non-current deferred revenue.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</si>
</sst>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[$-409]dd\-mmm\-yy;@"/>
    <numFmt numFmtId="166" formatCode="#,##0.0"/>
    <numFmt numFmtId="167" formatCode="_-* #,##0.0_-;\-* #,##0.0_-;_-* &quot;-&quot;??_-;_-@_-"/>
    <numFmt numFmtId="168" formatCode="_ * #,##0_ ;_ * \-#,##0_ ;_ * &quot;-&quot;??_ ;_ @_ "/>
    <numFmt numFmtId="169" formatCode="[$-809]dd\ mmmm\ yyyy;@"/>
    <numFmt numFmtId="170" formatCode="_([$€]* #,##0.00_);_([$€]* \(#,##0.00\);_([$€]* &quot;-&quot;??_);_(@_)"/>
    <numFmt numFmtId="171" formatCode="_-* #,##0_-;\-* #,##0_-;_-* &quot;-&quot;??_-;_-@_-"/>
  </numFmts>
  <fonts count="48" x14ac:knownFonts="1">
    <font>
      <sz val="10"/>
      <name val="Arial"/>
      <family val="2"/>
    </font>
    <font>
      <sz val="11"/>
      <color theme="1"/>
      <name val="Noway Regular"/>
      <family val="2"/>
      <scheme val="minor"/>
    </font>
    <font>
      <sz val="11"/>
      <color theme="1"/>
      <name val="Noway Regular"/>
      <family val="2"/>
      <scheme val="minor"/>
    </font>
    <font>
      <sz val="9"/>
      <color theme="1"/>
      <name val="Verdana"/>
      <family val="2"/>
    </font>
    <font>
      <sz val="11"/>
      <color theme="1"/>
      <name val="Noway Regular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i/>
      <sz val="10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8"/>
      <color theme="3"/>
      <name val="Gotham Bold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8"/>
      <color indexed="8"/>
      <name val="Arial"/>
      <family val="2"/>
    </font>
    <font>
      <b/>
      <i/>
      <sz val="10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Verdana"/>
      <family val="2"/>
    </font>
    <font>
      <sz val="8.5"/>
      <name val="Arial"/>
      <family val="2"/>
    </font>
    <font>
      <b/>
      <sz val="10"/>
      <name val="Noway Regular"/>
      <family val="2"/>
      <scheme val="minor"/>
    </font>
    <font>
      <sz val="10"/>
      <name val="Noway Regular"/>
      <family val="2"/>
      <scheme val="minor"/>
    </font>
    <font>
      <sz val="10"/>
      <name val="Arial"/>
      <family val="2"/>
    </font>
    <font>
      <b/>
      <u/>
      <sz val="10"/>
      <color theme="3" tint="-0.499984740745262"/>
      <name val="Arial"/>
      <family val="2"/>
    </font>
    <font>
      <sz val="10"/>
      <name val="Arial"/>
      <family val="2"/>
    </font>
    <font>
      <i/>
      <sz val="8"/>
      <color theme="2" tint="-0.49998474074526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indexed="8"/>
      <name val="Verdana"/>
      <family val="2"/>
    </font>
    <font>
      <sz val="8"/>
      <name val="Arial"/>
      <family val="2"/>
    </font>
    <font>
      <sz val="14"/>
      <color rgb="FF00000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rgb="FFFFFFFF"/>
        <bgColor rgb="FF000000"/>
      </patternFill>
    </fill>
    <fill>
      <patternFill patternType="solid">
        <fgColor rgb="FFE5E5E5"/>
        <bgColor indexed="64"/>
      </patternFill>
    </fill>
    <fill>
      <patternFill patternType="solid">
        <fgColor rgb="FFBCDCF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 style="thin">
        <color theme="0"/>
      </bottom>
      <diagonal/>
    </border>
    <border>
      <left/>
      <right/>
      <top style="thin">
        <color theme="0"/>
      </top>
      <bottom style="hair">
        <color theme="4"/>
      </bottom>
      <diagonal/>
    </border>
    <border>
      <left/>
      <right/>
      <top style="thin">
        <color theme="4"/>
      </top>
      <bottom/>
      <diagonal/>
    </border>
  </borders>
  <cellStyleXfs count="112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0" applyNumberFormat="0" applyAlignment="0" applyProtection="0"/>
    <xf numFmtId="0" fontId="21" fillId="7" borderId="11" applyNumberFormat="0" applyAlignment="0" applyProtection="0"/>
    <xf numFmtId="0" fontId="22" fillId="7" borderId="10" applyNumberFormat="0" applyAlignment="0" applyProtection="0"/>
    <xf numFmtId="0" fontId="23" fillId="0" borderId="12" applyNumberFormat="0" applyFill="0" applyAlignment="0" applyProtection="0"/>
    <xf numFmtId="0" fontId="24" fillId="8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8" fillId="33" borderId="0" applyNumberFormat="0" applyBorder="0" applyAlignment="0" applyProtection="0"/>
    <xf numFmtId="3" fontId="29" fillId="0" borderId="0" applyFill="0" applyBorder="0" applyProtection="0">
      <alignment horizontal="left"/>
    </xf>
    <xf numFmtId="0" fontId="3" fillId="9" borderId="14" applyNumberFormat="0" applyFont="0" applyAlignment="0" applyProtection="0"/>
    <xf numFmtId="0" fontId="5" fillId="0" borderId="0"/>
    <xf numFmtId="0" fontId="3" fillId="0" borderId="0"/>
    <xf numFmtId="168" fontId="34" fillId="34" borderId="6"/>
    <xf numFmtId="168" fontId="35" fillId="2" borderId="0">
      <alignment horizontal="left"/>
    </xf>
    <xf numFmtId="168" fontId="35" fillId="35" borderId="19">
      <alignment horizontal="right"/>
    </xf>
    <xf numFmtId="0" fontId="35" fillId="2" borderId="0">
      <alignment horizontal="left"/>
    </xf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5" fillId="0" borderId="0"/>
    <xf numFmtId="170" fontId="43" fillId="0" borderId="0"/>
    <xf numFmtId="170" fontId="44" fillId="0" borderId="0"/>
    <xf numFmtId="170" fontId="43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5" fillId="0" borderId="0"/>
    <xf numFmtId="0" fontId="46" fillId="36" borderId="0"/>
    <xf numFmtId="43" fontId="46" fillId="0" borderId="0" applyFont="0" applyFill="0" applyBorder="0" applyAlignment="0" applyProtection="0"/>
  </cellStyleXfs>
  <cellXfs count="230">
    <xf numFmtId="0" fontId="0" fillId="0" borderId="0" xfId="0"/>
    <xf numFmtId="0" fontId="0" fillId="2" borderId="0" xfId="0" applyFill="1"/>
    <xf numFmtId="0" fontId="7" fillId="2" borderId="0" xfId="0" applyFont="1" applyFill="1"/>
    <xf numFmtId="0" fontId="9" fillId="2" borderId="0" xfId="0" applyFont="1" applyFill="1"/>
    <xf numFmtId="0" fontId="0" fillId="0" borderId="0" xfId="0" applyAlignment="1">
      <alignment vertical="top"/>
    </xf>
    <xf numFmtId="0" fontId="0" fillId="2" borderId="4" xfId="0" applyFill="1" applyBorder="1" applyAlignment="1">
      <alignment horizontal="left" indent="1"/>
    </xf>
    <xf numFmtId="0" fontId="7" fillId="2" borderId="3" xfId="0" applyFont="1" applyFill="1" applyBorder="1"/>
    <xf numFmtId="3" fontId="7" fillId="2" borderId="3" xfId="0" applyNumberFormat="1" applyFont="1" applyFill="1" applyBorder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10" fillId="2" borderId="0" xfId="0" applyFont="1" applyFill="1"/>
    <xf numFmtId="0" fontId="6" fillId="2" borderId="0" xfId="0" applyFont="1" applyFill="1" applyAlignment="1">
      <alignment horizontal="left"/>
    </xf>
    <xf numFmtId="3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3" fontId="0" fillId="2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4" fontId="0" fillId="2" borderId="3" xfId="0" applyNumberFormat="1" applyFill="1" applyBorder="1" applyAlignment="1">
      <alignment horizontal="right"/>
    </xf>
    <xf numFmtId="0" fontId="0" fillId="2" borderId="0" xfId="0" quotePrefix="1" applyFill="1" applyAlignment="1">
      <alignment horizontal="left"/>
    </xf>
    <xf numFmtId="3" fontId="7" fillId="2" borderId="2" xfId="0" applyNumberFormat="1" applyFont="1" applyFill="1" applyBorder="1" applyAlignment="1">
      <alignment horizontal="right" vertical="top" wrapText="1"/>
    </xf>
    <xf numFmtId="0" fontId="0" fillId="2" borderId="4" xfId="0" applyFill="1" applyBorder="1" applyAlignment="1">
      <alignment horizontal="left"/>
    </xf>
    <xf numFmtId="3" fontId="0" fillId="0" borderId="0" xfId="0" applyNumberFormat="1" applyAlignment="1">
      <alignment horizontal="right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0" fillId="2" borderId="3" xfId="0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3" fontId="7" fillId="0" borderId="0" xfId="0" applyNumberFormat="1" applyFont="1" applyAlignment="1">
      <alignment horizontal="right"/>
    </xf>
    <xf numFmtId="0" fontId="9" fillId="2" borderId="0" xfId="0" applyFont="1" applyFill="1" applyAlignment="1">
      <alignment horizontal="left" indent="1"/>
    </xf>
    <xf numFmtId="9" fontId="9" fillId="2" borderId="0" xfId="37" applyFont="1" applyFill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left"/>
    </xf>
    <xf numFmtId="0" fontId="7" fillId="2" borderId="6" xfId="0" applyFont="1" applyFill="1" applyBorder="1"/>
    <xf numFmtId="0" fontId="0" fillId="2" borderId="6" xfId="0" applyFill="1" applyBorder="1"/>
    <xf numFmtId="0" fontId="0" fillId="2" borderId="2" xfId="0" applyFill="1" applyBorder="1" applyAlignment="1">
      <alignment vertical="top"/>
    </xf>
    <xf numFmtId="0" fontId="9" fillId="0" borderId="0" xfId="0" applyFont="1"/>
    <xf numFmtId="9" fontId="5" fillId="2" borderId="0" xfId="37" applyFill="1" applyAlignment="1">
      <alignment horizontal="right"/>
    </xf>
    <xf numFmtId="3" fontId="0" fillId="0" borderId="0" xfId="0" applyNumberFormat="1"/>
    <xf numFmtId="9" fontId="5" fillId="0" borderId="0" xfId="37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7" fillId="0" borderId="3" xfId="0" applyFont="1" applyBorder="1"/>
    <xf numFmtId="3" fontId="9" fillId="2" borderId="0" xfId="0" applyNumberFormat="1" applyFont="1" applyFill="1"/>
    <xf numFmtId="0" fontId="30" fillId="2" borderId="0" xfId="0" applyFont="1" applyFill="1"/>
    <xf numFmtId="3" fontId="30" fillId="2" borderId="0" xfId="0" applyNumberFormat="1" applyFont="1" applyFill="1" applyAlignment="1">
      <alignment horizontal="right"/>
    </xf>
    <xf numFmtId="0" fontId="31" fillId="0" borderId="0" xfId="0" applyFont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0" xfId="24" applyFont="1" applyAlignment="1">
      <alignment horizontal="left"/>
    </xf>
    <xf numFmtId="3" fontId="5" fillId="2" borderId="0" xfId="24" applyNumberFormat="1" applyFont="1" applyFill="1" applyAlignment="1">
      <alignment horizontal="right"/>
    </xf>
    <xf numFmtId="0" fontId="5" fillId="0" borderId="0" xfId="24" applyFont="1" applyAlignment="1">
      <alignment horizontal="left" indent="1"/>
    </xf>
    <xf numFmtId="0" fontId="5" fillId="0" borderId="4" xfId="24" applyFont="1" applyBorder="1" applyAlignment="1">
      <alignment horizontal="left" indent="1"/>
    </xf>
    <xf numFmtId="3" fontId="5" fillId="2" borderId="4" xfId="24" applyNumberFormat="1" applyFont="1" applyFill="1" applyBorder="1" applyAlignment="1">
      <alignment horizontal="right"/>
    </xf>
    <xf numFmtId="3" fontId="5" fillId="2" borderId="1" xfId="24" applyNumberFormat="1" applyFont="1" applyFill="1" applyBorder="1" applyAlignment="1">
      <alignment horizontal="right"/>
    </xf>
    <xf numFmtId="0" fontId="7" fillId="0" borderId="3" xfId="24" applyFont="1" applyBorder="1"/>
    <xf numFmtId="3" fontId="7" fillId="2" borderId="3" xfId="24" applyNumberFormat="1" applyFont="1" applyFill="1" applyBorder="1" applyAlignment="1">
      <alignment horizontal="right"/>
    </xf>
    <xf numFmtId="0" fontId="7" fillId="0" borderId="0" xfId="24" applyFont="1" applyAlignment="1">
      <alignment horizontal="left"/>
    </xf>
    <xf numFmtId="0" fontId="5" fillId="0" borderId="4" xfId="24" applyFont="1" applyBorder="1" applyAlignment="1">
      <alignment horizontal="left"/>
    </xf>
    <xf numFmtId="4" fontId="5" fillId="2" borderId="0" xfId="24" applyNumberFormat="1" applyFont="1" applyFill="1" applyAlignment="1">
      <alignment horizontal="right"/>
    </xf>
    <xf numFmtId="3" fontId="7" fillId="2" borderId="0" xfId="24" applyNumberFormat="1" applyFont="1" applyFill="1" applyAlignment="1">
      <alignment horizontal="right"/>
    </xf>
    <xf numFmtId="0" fontId="0" fillId="0" borderId="0" xfId="24" applyFont="1" applyAlignment="1">
      <alignment horizontal="left"/>
    </xf>
    <xf numFmtId="9" fontId="0" fillId="2" borderId="0" xfId="37" applyFont="1" applyFill="1" applyAlignment="1">
      <alignment horizontal="right"/>
    </xf>
    <xf numFmtId="3" fontId="7" fillId="2" borderId="2" xfId="0" applyNumberFormat="1" applyFont="1" applyFill="1" applyBorder="1" applyAlignment="1">
      <alignment horizontal="right" vertical="top"/>
    </xf>
    <xf numFmtId="0" fontId="0" fillId="0" borderId="4" xfId="24" applyFont="1" applyBorder="1" applyAlignment="1">
      <alignment horizontal="left"/>
    </xf>
    <xf numFmtId="169" fontId="7" fillId="0" borderId="2" xfId="0" applyNumberFormat="1" applyFont="1" applyBorder="1" applyAlignment="1">
      <alignment horizontal="right" vertical="top" wrapText="1"/>
    </xf>
    <xf numFmtId="0" fontId="36" fillId="0" borderId="0" xfId="0" applyFont="1"/>
    <xf numFmtId="0" fontId="36" fillId="0" borderId="0" xfId="0" applyFont="1" applyAlignment="1">
      <alignment vertical="top"/>
    </xf>
    <xf numFmtId="0" fontId="37" fillId="0" borderId="0" xfId="0" applyFont="1"/>
    <xf numFmtId="0" fontId="38" fillId="0" borderId="0" xfId="0" applyFont="1"/>
    <xf numFmtId="0" fontId="0" fillId="2" borderId="0" xfId="0" applyFill="1" applyAlignment="1">
      <alignment vertical="top"/>
    </xf>
    <xf numFmtId="3" fontId="0" fillId="2" borderId="3" xfId="0" applyNumberFormat="1" applyFill="1" applyBorder="1" applyAlignment="1">
      <alignment horizontal="right"/>
    </xf>
    <xf numFmtId="165" fontId="7" fillId="0" borderId="2" xfId="0" applyNumberFormat="1" applyFont="1" applyBorder="1" applyAlignment="1">
      <alignment horizontal="right" vertical="top" wrapText="1"/>
    </xf>
    <xf numFmtId="0" fontId="40" fillId="0" borderId="0" xfId="0" applyFont="1"/>
    <xf numFmtId="0" fontId="41" fillId="0" borderId="0" xfId="0" applyFont="1"/>
    <xf numFmtId="9" fontId="42" fillId="2" borderId="0" xfId="27" applyFont="1" applyFill="1" applyAlignment="1">
      <alignment horizontal="right"/>
    </xf>
    <xf numFmtId="9" fontId="42" fillId="2" borderId="1" xfId="27" applyFont="1" applyFill="1" applyBorder="1" applyAlignment="1">
      <alignment horizontal="right"/>
    </xf>
    <xf numFmtId="0" fontId="5" fillId="2" borderId="0" xfId="0" applyFont="1" applyFill="1"/>
    <xf numFmtId="166" fontId="5" fillId="2" borderId="0" xfId="0" applyNumberFormat="1" applyFont="1" applyFill="1" applyAlignment="1">
      <alignment horizontal="right"/>
    </xf>
    <xf numFmtId="9" fontId="5" fillId="2" borderId="3" xfId="37" applyFill="1" applyBorder="1" applyAlignment="1">
      <alignment horizontal="right"/>
    </xf>
    <xf numFmtId="3" fontId="7" fillId="0" borderId="2" xfId="0" applyNumberFormat="1" applyFont="1" applyBorder="1" applyAlignment="1">
      <alignment horizontal="right" vertical="top" wrapText="1"/>
    </xf>
    <xf numFmtId="167" fontId="7" fillId="0" borderId="0" xfId="38" applyNumberFormat="1" applyFont="1" applyAlignment="1">
      <alignment horizontal="right"/>
    </xf>
    <xf numFmtId="0" fontId="7" fillId="0" borderId="0" xfId="0" applyFont="1"/>
    <xf numFmtId="166" fontId="7" fillId="2" borderId="3" xfId="0" applyNumberFormat="1" applyFont="1" applyFill="1" applyBorder="1" applyAlignment="1">
      <alignment horizontal="right"/>
    </xf>
    <xf numFmtId="0" fontId="5" fillId="0" borderId="0" xfId="0" applyFont="1"/>
    <xf numFmtId="0" fontId="5" fillId="2" borderId="2" xfId="0" applyFont="1" applyFill="1" applyBorder="1" applyAlignment="1">
      <alignment vertical="top"/>
    </xf>
    <xf numFmtId="0" fontId="5" fillId="2" borderId="0" xfId="0" applyFont="1" applyFill="1" applyAlignment="1">
      <alignment horizontal="left"/>
    </xf>
    <xf numFmtId="0" fontId="5" fillId="2" borderId="18" xfId="0" applyFont="1" applyFill="1" applyBorder="1" applyAlignment="1">
      <alignment horizontal="left"/>
    </xf>
    <xf numFmtId="166" fontId="5" fillId="2" borderId="1" xfId="0" applyNumberFormat="1" applyFont="1" applyFill="1" applyBorder="1" applyAlignment="1">
      <alignment horizontal="right"/>
    </xf>
    <xf numFmtId="9" fontId="5" fillId="2" borderId="1" xfId="37" applyFill="1" applyBorder="1" applyAlignment="1">
      <alignment horizontal="right"/>
    </xf>
    <xf numFmtId="0" fontId="5" fillId="2" borderId="3" xfId="0" applyFont="1" applyFill="1" applyBorder="1"/>
    <xf numFmtId="166" fontId="5" fillId="2" borderId="3" xfId="0" applyNumberFormat="1" applyFont="1" applyFill="1" applyBorder="1" applyAlignment="1">
      <alignment horizontal="right"/>
    </xf>
    <xf numFmtId="0" fontId="5" fillId="2" borderId="6" xfId="0" applyFont="1" applyFill="1" applyBorder="1"/>
    <xf numFmtId="2" fontId="5" fillId="2" borderId="0" xfId="38" applyNumberFormat="1" applyFill="1" applyAlignment="1">
      <alignment horizontal="right"/>
    </xf>
    <xf numFmtId="0" fontId="5" fillId="2" borderId="2" xfId="0" applyFont="1" applyFill="1" applyBorder="1" applyAlignment="1">
      <alignment vertical="top" wrapText="1"/>
    </xf>
    <xf numFmtId="0" fontId="5" fillId="2" borderId="17" xfId="0" applyFont="1" applyFill="1" applyBorder="1"/>
    <xf numFmtId="166" fontId="5" fillId="2" borderId="17" xfId="0" applyNumberFormat="1" applyFont="1" applyFill="1" applyBorder="1" applyAlignment="1">
      <alignment horizontal="right"/>
    </xf>
    <xf numFmtId="9" fontId="5" fillId="2" borderId="17" xfId="37" applyFill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2" borderId="5" xfId="0" applyFont="1" applyFill="1" applyBorder="1" applyAlignment="1">
      <alignment vertical="top"/>
    </xf>
    <xf numFmtId="0" fontId="9" fillId="2" borderId="5" xfId="0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0" fontId="5" fillId="2" borderId="0" xfId="0" applyFont="1" applyFill="1" applyAlignment="1">
      <alignment vertical="top" wrapText="1"/>
    </xf>
    <xf numFmtId="3" fontId="5" fillId="2" borderId="0" xfId="0" applyNumberFormat="1" applyFont="1" applyFill="1" applyAlignment="1">
      <alignment horizontal="right"/>
    </xf>
    <xf numFmtId="0" fontId="9" fillId="0" borderId="5" xfId="0" applyFont="1" applyBorder="1" applyAlignment="1">
      <alignment vertical="top"/>
    </xf>
    <xf numFmtId="0" fontId="5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vertical="top" wrapText="1"/>
    </xf>
    <xf numFmtId="166" fontId="5" fillId="2" borderId="0" xfId="0" applyNumberFormat="1" applyFont="1" applyFill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/>
    <xf numFmtId="167" fontId="5" fillId="0" borderId="5" xfId="38" applyNumberFormat="1" applyBorder="1" applyAlignment="1">
      <alignment horizontal="right"/>
    </xf>
    <xf numFmtId="0" fontId="5" fillId="0" borderId="0" xfId="0" applyFont="1" applyAlignment="1">
      <alignment horizontal="left"/>
    </xf>
    <xf numFmtId="167" fontId="5" fillId="0" borderId="0" xfId="38" applyNumberFormat="1" applyAlignment="1">
      <alignment horizontal="right"/>
    </xf>
    <xf numFmtId="0" fontId="9" fillId="0" borderId="0" xfId="0" applyFont="1" applyAlignment="1">
      <alignment horizontal="left"/>
    </xf>
    <xf numFmtId="9" fontId="9" fillId="0" borderId="0" xfId="37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5" fillId="0" borderId="3" xfId="0" applyFont="1" applyBorder="1"/>
    <xf numFmtId="4" fontId="5" fillId="0" borderId="3" xfId="38" applyNumberFormat="1" applyBorder="1" applyAlignment="1">
      <alignment horizontal="right"/>
    </xf>
    <xf numFmtId="9" fontId="7" fillId="2" borderId="3" xfId="37" applyFont="1" applyFill="1" applyBorder="1" applyAlignment="1">
      <alignment horizontal="right"/>
    </xf>
    <xf numFmtId="166" fontId="7" fillId="2" borderId="5" xfId="0" applyNumberFormat="1" applyFont="1" applyFill="1" applyBorder="1" applyAlignment="1">
      <alignment horizontal="right"/>
    </xf>
    <xf numFmtId="9" fontId="7" fillId="2" borderId="5" xfId="37" applyFont="1" applyFill="1" applyBorder="1" applyAlignment="1">
      <alignment horizontal="right"/>
    </xf>
    <xf numFmtId="166" fontId="5" fillId="0" borderId="5" xfId="0" applyNumberFormat="1" applyFont="1" applyBorder="1" applyAlignment="1">
      <alignment horizontal="left"/>
    </xf>
    <xf numFmtId="166" fontId="5" fillId="0" borderId="0" xfId="0" applyNumberFormat="1" applyFont="1" applyAlignment="1">
      <alignment horizontal="left"/>
    </xf>
    <xf numFmtId="167" fontId="9" fillId="0" borderId="5" xfId="38" applyNumberFormat="1" applyFont="1" applyBorder="1" applyAlignment="1">
      <alignment horizontal="right"/>
    </xf>
    <xf numFmtId="15" fontId="7" fillId="2" borderId="2" xfId="0" applyNumberFormat="1" applyFont="1" applyFill="1" applyBorder="1" applyAlignment="1">
      <alignment vertical="top"/>
    </xf>
    <xf numFmtId="167" fontId="5" fillId="0" borderId="0" xfId="38" applyNumberFormat="1"/>
    <xf numFmtId="167" fontId="5" fillId="2" borderId="0" xfId="38" applyNumberFormat="1" applyFill="1"/>
    <xf numFmtId="167" fontId="5" fillId="2" borderId="1" xfId="38" applyNumberFormat="1" applyFill="1" applyBorder="1"/>
    <xf numFmtId="167" fontId="7" fillId="2" borderId="16" xfId="38" applyNumberFormat="1" applyFont="1" applyFill="1" applyBorder="1"/>
    <xf numFmtId="0" fontId="5" fillId="2" borderId="0" xfId="0" applyFont="1" applyFill="1" applyAlignment="1">
      <alignment vertical="top"/>
    </xf>
    <xf numFmtId="166" fontId="5" fillId="2" borderId="0" xfId="81" applyNumberFormat="1" applyFill="1" applyAlignment="1">
      <alignment horizontal="right"/>
    </xf>
    <xf numFmtId="166" fontId="5" fillId="0" borderId="1" xfId="81" applyNumberFormat="1" applyBorder="1" applyAlignment="1">
      <alignment horizontal="right"/>
    </xf>
    <xf numFmtId="166" fontId="7" fillId="0" borderId="3" xfId="81" applyNumberFormat="1" applyFont="1" applyBorder="1" applyAlignment="1">
      <alignment horizontal="right"/>
    </xf>
    <xf numFmtId="9" fontId="7" fillId="2" borderId="3" xfId="27" applyFont="1" applyFill="1" applyBorder="1" applyAlignment="1">
      <alignment horizontal="right"/>
    </xf>
    <xf numFmtId="0" fontId="5" fillId="0" borderId="5" xfId="0" applyFont="1" applyBorder="1" applyAlignment="1">
      <alignment vertical="top"/>
    </xf>
    <xf numFmtId="0" fontId="5" fillId="0" borderId="0" xfId="0" applyFont="1" applyAlignment="1">
      <alignment vertical="top"/>
    </xf>
    <xf numFmtId="3" fontId="5" fillId="0" borderId="0" xfId="0" applyNumberFormat="1" applyFont="1"/>
    <xf numFmtId="3" fontId="5" fillId="2" borderId="1" xfId="0" applyNumberFormat="1" applyFont="1" applyFill="1" applyBorder="1" applyAlignment="1">
      <alignment horizontal="right"/>
    </xf>
    <xf numFmtId="3" fontId="5" fillId="2" borderId="0" xfId="0" applyNumberFormat="1" applyFont="1" applyFill="1"/>
    <xf numFmtId="9" fontId="5" fillId="0" borderId="0" xfId="37"/>
    <xf numFmtId="3" fontId="9" fillId="37" borderId="0" xfId="0" applyNumberFormat="1" applyFont="1" applyFill="1"/>
    <xf numFmtId="9" fontId="0" fillId="0" borderId="0" xfId="0" applyNumberFormat="1"/>
    <xf numFmtId="3" fontId="0" fillId="0" borderId="0" xfId="0" applyNumberFormat="1" applyAlignment="1">
      <alignment vertical="top"/>
    </xf>
    <xf numFmtId="171" fontId="0" fillId="0" borderId="0" xfId="38" applyNumberFormat="1" applyFont="1"/>
    <xf numFmtId="164" fontId="0" fillId="0" borderId="0" xfId="38" applyFont="1"/>
    <xf numFmtId="9" fontId="5" fillId="2" borderId="0" xfId="37" applyFill="1" applyAlignment="1">
      <alignment horizontal="right" vertical="top" wrapText="1"/>
    </xf>
    <xf numFmtId="3" fontId="7" fillId="38" borderId="2" xfId="0" applyNumberFormat="1" applyFont="1" applyFill="1" applyBorder="1" applyAlignment="1">
      <alignment horizontal="right" vertical="top" wrapText="1"/>
    </xf>
    <xf numFmtId="3" fontId="5" fillId="38" borderId="5" xfId="0" applyNumberFormat="1" applyFont="1" applyFill="1" applyBorder="1" applyAlignment="1">
      <alignment horizontal="right"/>
    </xf>
    <xf numFmtId="3" fontId="5" fillId="38" borderId="1" xfId="0" applyNumberFormat="1" applyFont="1" applyFill="1" applyBorder="1" applyAlignment="1">
      <alignment horizontal="right"/>
    </xf>
    <xf numFmtId="3" fontId="7" fillId="38" borderId="3" xfId="0" applyNumberFormat="1" applyFont="1" applyFill="1" applyBorder="1" applyAlignment="1">
      <alignment horizontal="right"/>
    </xf>
    <xf numFmtId="3" fontId="7" fillId="38" borderId="5" xfId="0" applyNumberFormat="1" applyFont="1" applyFill="1" applyBorder="1" applyAlignment="1">
      <alignment horizontal="right"/>
    </xf>
    <xf numFmtId="3" fontId="0" fillId="38" borderId="1" xfId="0" applyNumberFormat="1" applyFill="1" applyBorder="1" applyAlignment="1">
      <alignment horizontal="right"/>
    </xf>
    <xf numFmtId="9" fontId="0" fillId="38" borderId="0" xfId="37" applyFont="1" applyFill="1" applyAlignment="1">
      <alignment horizontal="right"/>
    </xf>
    <xf numFmtId="3" fontId="0" fillId="38" borderId="0" xfId="0" applyNumberFormat="1" applyFill="1" applyAlignment="1">
      <alignment horizontal="right"/>
    </xf>
    <xf numFmtId="3" fontId="7" fillId="38" borderId="0" xfId="0" applyNumberFormat="1" applyFont="1" applyFill="1" applyAlignment="1">
      <alignment horizontal="right"/>
    </xf>
    <xf numFmtId="3" fontId="30" fillId="38" borderId="0" xfId="0" applyNumberFormat="1" applyFont="1" applyFill="1" applyAlignment="1">
      <alignment horizontal="right"/>
    </xf>
    <xf numFmtId="0" fontId="0" fillId="38" borderId="6" xfId="0" applyFill="1" applyBorder="1"/>
    <xf numFmtId="9" fontId="9" fillId="38" borderId="0" xfId="37" applyFont="1" applyFill="1" applyAlignment="1">
      <alignment horizontal="right"/>
    </xf>
    <xf numFmtId="4" fontId="0" fillId="38" borderId="0" xfId="0" applyNumberFormat="1" applyFill="1" applyAlignment="1">
      <alignment horizontal="right"/>
    </xf>
    <xf numFmtId="4" fontId="0" fillId="38" borderId="3" xfId="0" applyNumberFormat="1" applyFill="1" applyBorder="1" applyAlignment="1">
      <alignment horizontal="right"/>
    </xf>
    <xf numFmtId="3" fontId="7" fillId="39" borderId="2" xfId="0" applyNumberFormat="1" applyFont="1" applyFill="1" applyBorder="1" applyAlignment="1">
      <alignment horizontal="right" vertical="top"/>
    </xf>
    <xf numFmtId="166" fontId="5" fillId="39" borderId="0" xfId="0" applyNumberFormat="1" applyFont="1" applyFill="1" applyAlignment="1">
      <alignment horizontal="right"/>
    </xf>
    <xf numFmtId="166" fontId="5" fillId="39" borderId="1" xfId="0" applyNumberFormat="1" applyFont="1" applyFill="1" applyBorder="1" applyAlignment="1">
      <alignment horizontal="right"/>
    </xf>
    <xf numFmtId="166" fontId="5" fillId="39" borderId="3" xfId="0" applyNumberFormat="1" applyFont="1" applyFill="1" applyBorder="1" applyAlignment="1">
      <alignment horizontal="right"/>
    </xf>
    <xf numFmtId="9" fontId="9" fillId="39" borderId="0" xfId="37" applyFont="1" applyFill="1" applyAlignment="1">
      <alignment horizontal="right"/>
    </xf>
    <xf numFmtId="0" fontId="5" fillId="39" borderId="6" xfId="0" applyFont="1" applyFill="1" applyBorder="1"/>
    <xf numFmtId="2" fontId="5" fillId="39" borderId="0" xfId="38" applyNumberFormat="1" applyFill="1" applyAlignment="1">
      <alignment horizontal="right"/>
    </xf>
    <xf numFmtId="166" fontId="5" fillId="39" borderId="5" xfId="0" applyNumberFormat="1" applyFont="1" applyFill="1" applyBorder="1" applyAlignment="1">
      <alignment horizontal="right"/>
    </xf>
    <xf numFmtId="9" fontId="9" fillId="39" borderId="3" xfId="37" applyFont="1" applyFill="1" applyBorder="1" applyAlignment="1">
      <alignment horizontal="right"/>
    </xf>
    <xf numFmtId="0" fontId="5" fillId="39" borderId="0" xfId="0" applyFont="1" applyFill="1"/>
    <xf numFmtId="3" fontId="5" fillId="39" borderId="0" xfId="0" applyNumberFormat="1" applyFont="1" applyFill="1" applyAlignment="1">
      <alignment horizontal="right"/>
    </xf>
    <xf numFmtId="3" fontId="7" fillId="39" borderId="2" xfId="0" applyNumberFormat="1" applyFont="1" applyFill="1" applyBorder="1" applyAlignment="1">
      <alignment horizontal="right" vertical="top" wrapText="1"/>
    </xf>
    <xf numFmtId="167" fontId="5" fillId="39" borderId="5" xfId="38" applyNumberFormat="1" applyFill="1" applyBorder="1" applyAlignment="1">
      <alignment horizontal="right"/>
    </xf>
    <xf numFmtId="167" fontId="5" fillId="39" borderId="0" xfId="38" applyNumberFormat="1" applyFill="1" applyAlignment="1">
      <alignment horizontal="right"/>
    </xf>
    <xf numFmtId="167" fontId="7" fillId="39" borderId="0" xfId="38" applyNumberFormat="1" applyFont="1" applyFill="1" applyAlignment="1">
      <alignment horizontal="right"/>
    </xf>
    <xf numFmtId="4" fontId="5" fillId="39" borderId="0" xfId="0" applyNumberFormat="1" applyFont="1" applyFill="1" applyAlignment="1">
      <alignment horizontal="right"/>
    </xf>
    <xf numFmtId="4" fontId="5" fillId="39" borderId="3" xfId="38" applyNumberFormat="1" applyFill="1" applyBorder="1" applyAlignment="1">
      <alignment horizontal="right"/>
    </xf>
    <xf numFmtId="166" fontId="7" fillId="39" borderId="5" xfId="0" applyNumberFormat="1" applyFont="1" applyFill="1" applyBorder="1" applyAlignment="1">
      <alignment horizontal="right"/>
    </xf>
    <xf numFmtId="166" fontId="5" fillId="39" borderId="0" xfId="0" applyNumberFormat="1" applyFont="1" applyFill="1" applyAlignment="1">
      <alignment horizontal="right" vertical="top"/>
    </xf>
    <xf numFmtId="15" fontId="7" fillId="39" borderId="2" xfId="0" applyNumberFormat="1" applyFont="1" applyFill="1" applyBorder="1" applyAlignment="1">
      <alignment vertical="top"/>
    </xf>
    <xf numFmtId="166" fontId="5" fillId="39" borderId="0" xfId="0" applyNumberFormat="1" applyFont="1" applyFill="1"/>
    <xf numFmtId="166" fontId="5" fillId="39" borderId="1" xfId="0" applyNumberFormat="1" applyFont="1" applyFill="1" applyBorder="1"/>
    <xf numFmtId="166" fontId="7" fillId="39" borderId="16" xfId="0" applyNumberFormat="1" applyFont="1" applyFill="1" applyBorder="1"/>
    <xf numFmtId="166" fontId="5" fillId="39" borderId="0" xfId="81" applyNumberFormat="1" applyFill="1" applyAlignment="1">
      <alignment horizontal="right"/>
    </xf>
    <xf numFmtId="166" fontId="5" fillId="39" borderId="1" xfId="81" applyNumberFormat="1" applyFill="1" applyBorder="1" applyAlignment="1">
      <alignment horizontal="right"/>
    </xf>
    <xf numFmtId="166" fontId="7" fillId="39" borderId="3" xfId="81" applyNumberFormat="1" applyFont="1" applyFill="1" applyBorder="1" applyAlignment="1">
      <alignment horizontal="right"/>
    </xf>
    <xf numFmtId="3" fontId="7" fillId="39" borderId="5" xfId="0" applyNumberFormat="1" applyFont="1" applyFill="1" applyBorder="1" applyAlignment="1">
      <alignment horizontal="right"/>
    </xf>
    <xf numFmtId="3" fontId="0" fillId="39" borderId="1" xfId="0" applyNumberFormat="1" applyFill="1" applyBorder="1" applyAlignment="1">
      <alignment horizontal="right"/>
    </xf>
    <xf numFmtId="3" fontId="7" fillId="39" borderId="3" xfId="0" applyNumberFormat="1" applyFont="1" applyFill="1" applyBorder="1" applyAlignment="1">
      <alignment horizontal="right"/>
    </xf>
    <xf numFmtId="3" fontId="0" fillId="39" borderId="0" xfId="0" applyNumberFormat="1" applyFill="1" applyAlignment="1">
      <alignment horizontal="right"/>
    </xf>
    <xf numFmtId="3" fontId="7" fillId="39" borderId="0" xfId="0" applyNumberFormat="1" applyFont="1" applyFill="1" applyAlignment="1">
      <alignment horizontal="right"/>
    </xf>
    <xf numFmtId="4" fontId="0" fillId="39" borderId="0" xfId="0" applyNumberFormat="1" applyFill="1" applyAlignment="1">
      <alignment horizontal="right"/>
    </xf>
    <xf numFmtId="3" fontId="0" fillId="39" borderId="3" xfId="0" applyNumberFormat="1" applyFill="1" applyBorder="1" applyAlignment="1">
      <alignment horizontal="right"/>
    </xf>
    <xf numFmtId="169" fontId="7" fillId="39" borderId="2" xfId="0" applyNumberFormat="1" applyFont="1" applyFill="1" applyBorder="1" applyAlignment="1">
      <alignment horizontal="right" vertical="top" wrapText="1"/>
    </xf>
    <xf numFmtId="3" fontId="7" fillId="39" borderId="1" xfId="0" applyNumberFormat="1" applyFont="1" applyFill="1" applyBorder="1" applyAlignment="1">
      <alignment horizontal="right"/>
    </xf>
    <xf numFmtId="3" fontId="5" fillId="39" borderId="0" xfId="24" applyNumberFormat="1" applyFont="1" applyFill="1" applyAlignment="1">
      <alignment horizontal="right"/>
    </xf>
    <xf numFmtId="3" fontId="5" fillId="39" borderId="1" xfId="24" applyNumberFormat="1" applyFont="1" applyFill="1" applyBorder="1" applyAlignment="1">
      <alignment horizontal="right"/>
    </xf>
    <xf numFmtId="3" fontId="7" fillId="39" borderId="3" xfId="24" applyNumberFormat="1" applyFont="1" applyFill="1" applyBorder="1" applyAlignment="1">
      <alignment horizontal="right"/>
    </xf>
    <xf numFmtId="3" fontId="7" fillId="39" borderId="0" xfId="24" applyNumberFormat="1" applyFont="1" applyFill="1" applyAlignment="1">
      <alignment horizontal="right"/>
    </xf>
    <xf numFmtId="9" fontId="0" fillId="39" borderId="0" xfId="37" applyFont="1" applyFill="1" applyAlignment="1">
      <alignment horizontal="right"/>
    </xf>
    <xf numFmtId="3" fontId="30" fillId="39" borderId="0" xfId="0" applyNumberFormat="1" applyFont="1" applyFill="1" applyAlignment="1">
      <alignment horizontal="right"/>
    </xf>
    <xf numFmtId="0" fontId="0" fillId="39" borderId="6" xfId="0" applyFill="1" applyBorder="1"/>
    <xf numFmtId="9" fontId="5" fillId="39" borderId="0" xfId="37" applyFill="1" applyAlignment="1">
      <alignment horizontal="right"/>
    </xf>
    <xf numFmtId="4" fontId="0" fillId="39" borderId="3" xfId="0" applyNumberFormat="1" applyFill="1" applyBorder="1" applyAlignment="1">
      <alignment horizontal="right"/>
    </xf>
    <xf numFmtId="165" fontId="7" fillId="39" borderId="2" xfId="0" applyNumberFormat="1" applyFont="1" applyFill="1" applyBorder="1" applyAlignment="1">
      <alignment horizontal="right" vertical="top"/>
    </xf>
    <xf numFmtId="3" fontId="9" fillId="39" borderId="0" xfId="0" applyNumberFormat="1" applyFont="1" applyFill="1" applyAlignment="1">
      <alignment horizontal="right"/>
    </xf>
    <xf numFmtId="3" fontId="5" fillId="39" borderId="1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38" borderId="0" xfId="0" applyNumberFormat="1" applyFont="1" applyFill="1" applyAlignment="1">
      <alignment horizontal="right"/>
    </xf>
    <xf numFmtId="4" fontId="7" fillId="39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0" fontId="47" fillId="0" borderId="0" xfId="0" applyFont="1"/>
    <xf numFmtId="0" fontId="39" fillId="0" borderId="0" xfId="0" applyFont="1" applyAlignment="1">
      <alignment vertical="top" wrapText="1"/>
    </xf>
    <xf numFmtId="3" fontId="0" fillId="39" borderId="5" xfId="0" applyNumberFormat="1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166" fontId="5" fillId="0" borderId="0" xfId="0" applyNumberFormat="1" applyFont="1"/>
    <xf numFmtId="166" fontId="9" fillId="2" borderId="0" xfId="0" applyNumberFormat="1" applyFont="1" applyFill="1" applyAlignment="1">
      <alignment vertical="top" wrapText="1"/>
    </xf>
    <xf numFmtId="166" fontId="5" fillId="2" borderId="0" xfId="0" applyNumberFormat="1" applyFont="1" applyFill="1"/>
    <xf numFmtId="166" fontId="9" fillId="2" borderId="5" xfId="0" applyNumberFormat="1" applyFont="1" applyFill="1" applyBorder="1" applyAlignment="1">
      <alignment vertical="top" wrapText="1"/>
    </xf>
    <xf numFmtId="3" fontId="0" fillId="2" borderId="0" xfId="0" applyNumberFormat="1" applyFill="1"/>
    <xf numFmtId="9" fontId="40" fillId="0" borderId="0" xfId="37" applyFont="1"/>
    <xf numFmtId="3" fontId="36" fillId="0" borderId="0" xfId="0" applyNumberFormat="1" applyFont="1"/>
    <xf numFmtId="0" fontId="0" fillId="2" borderId="5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</cellXfs>
  <cellStyles count="112">
    <cellStyle name="20% - Accent1" xfId="56" builtinId="30" customBuiltin="1"/>
    <cellStyle name="20% - Accent2" xfId="60" builtinId="34" customBuiltin="1"/>
    <cellStyle name="20% - Accent3" xfId="64" builtinId="38" customBuiltin="1"/>
    <cellStyle name="20% - Accent4" xfId="68" builtinId="42" customBuiltin="1"/>
    <cellStyle name="20% - Accent5" xfId="72" builtinId="46" customBuiltin="1"/>
    <cellStyle name="20% - Accent6" xfId="76" builtinId="50" customBuiltin="1"/>
    <cellStyle name="40% - Accent1" xfId="57" builtinId="31" customBuiltin="1"/>
    <cellStyle name="40% - Accent2" xfId="61" builtinId="35" customBuiltin="1"/>
    <cellStyle name="40% - Accent3" xfId="65" builtinId="39" customBuiltin="1"/>
    <cellStyle name="40% - Accent4" xfId="69" builtinId="43" customBuiltin="1"/>
    <cellStyle name="40% - Accent5" xfId="73" builtinId="47" customBuiltin="1"/>
    <cellStyle name="40% - Accent6" xfId="77" builtinId="51" customBuiltin="1"/>
    <cellStyle name="60% - Accent1" xfId="58" builtinId="32" customBuiltin="1"/>
    <cellStyle name="60% - Accent2" xfId="62" builtinId="36" customBuiltin="1"/>
    <cellStyle name="60% - Accent3" xfId="66" builtinId="40" customBuiltin="1"/>
    <cellStyle name="60% - Accent4" xfId="70" builtinId="44" customBuiltin="1"/>
    <cellStyle name="60% - Accent5" xfId="74" builtinId="48" customBuiltin="1"/>
    <cellStyle name="60% - Accent6" xfId="78" builtinId="52" customBuiltin="1"/>
    <cellStyle name="Accent1" xfId="55" builtinId="29" customBuiltin="1"/>
    <cellStyle name="Accent2" xfId="59" builtinId="33" customBuiltin="1"/>
    <cellStyle name="Accent3" xfId="63" builtinId="37" customBuiltin="1"/>
    <cellStyle name="Accent4" xfId="67" builtinId="41" customBuiltin="1"/>
    <cellStyle name="Accent5" xfId="71" builtinId="45" customBuiltin="1"/>
    <cellStyle name="Accent6" xfId="75" builtinId="49" customBuiltin="1"/>
    <cellStyle name="Bad" xfId="45" builtinId="27" customBuiltin="1"/>
    <cellStyle name="Calculation" xfId="49" builtinId="22" customBuiltin="1"/>
    <cellStyle name="Check Cell" xfId="51" builtinId="23" customBuiltin="1"/>
    <cellStyle name="Comma" xfId="38" builtinId="3"/>
    <cellStyle name="Comma 2" xfId="1" xr:uid="{00000000-0005-0000-0000-00001C000000}"/>
    <cellStyle name="Comma 2 10" xfId="101" xr:uid="{00000000-0005-0000-0000-00001D000000}"/>
    <cellStyle name="Comma 2 2" xfId="102" xr:uid="{00000000-0005-0000-0000-00001E000000}"/>
    <cellStyle name="Comma 22" xfId="2" xr:uid="{00000000-0005-0000-0000-00001F000000}"/>
    <cellStyle name="Comma 23" xfId="3" xr:uid="{00000000-0005-0000-0000-000020000000}"/>
    <cellStyle name="Comma 3" xfId="4" xr:uid="{00000000-0005-0000-0000-000021000000}"/>
    <cellStyle name="Comma 3 2" xfId="5" xr:uid="{00000000-0005-0000-0000-000022000000}"/>
    <cellStyle name="Comma 3 3" xfId="6" xr:uid="{00000000-0005-0000-0000-000023000000}"/>
    <cellStyle name="Comma 3 4" xfId="7" xr:uid="{00000000-0005-0000-0000-000024000000}"/>
    <cellStyle name="Comma 3 5" xfId="8" xr:uid="{00000000-0005-0000-0000-000025000000}"/>
    <cellStyle name="Comma 3 6" xfId="9" xr:uid="{00000000-0005-0000-0000-000026000000}"/>
    <cellStyle name="Comma 3 7" xfId="10" xr:uid="{00000000-0005-0000-0000-000027000000}"/>
    <cellStyle name="Comma 3 8" xfId="103" xr:uid="{00000000-0005-0000-0000-000028000000}"/>
    <cellStyle name="Comma 4" xfId="11" xr:uid="{00000000-0005-0000-0000-000029000000}"/>
    <cellStyle name="Comma 4 2" xfId="12" xr:uid="{00000000-0005-0000-0000-00002A000000}"/>
    <cellStyle name="Comma 4 3" xfId="13" xr:uid="{00000000-0005-0000-0000-00002B000000}"/>
    <cellStyle name="Comma 4 4" xfId="14" xr:uid="{00000000-0005-0000-0000-00002C000000}"/>
    <cellStyle name="Comma 4 5" xfId="15" xr:uid="{00000000-0005-0000-0000-00002D000000}"/>
    <cellStyle name="Comma 4 6" xfId="16" xr:uid="{00000000-0005-0000-0000-00002E000000}"/>
    <cellStyle name="Comma 4 7" xfId="17" xr:uid="{00000000-0005-0000-0000-00002F000000}"/>
    <cellStyle name="Comma 4 8" xfId="104" xr:uid="{00000000-0005-0000-0000-000030000000}"/>
    <cellStyle name="Comma 43" xfId="111" xr:uid="{00000000-0005-0000-0000-000031000000}"/>
    <cellStyle name="Comma 5" xfId="18" xr:uid="{00000000-0005-0000-0000-000032000000}"/>
    <cellStyle name="Comma 5 2" xfId="87" xr:uid="{00000000-0005-0000-0000-000033000000}"/>
    <cellStyle name="Comma 5 2 2" xfId="105" xr:uid="{00000000-0005-0000-0000-000034000000}"/>
    <cellStyle name="Comma 5 3" xfId="90" xr:uid="{00000000-0005-0000-0000-000035000000}"/>
    <cellStyle name="Comma 6" xfId="106" xr:uid="{00000000-0005-0000-0000-000036000000}"/>
    <cellStyle name="Comma 7" xfId="94" xr:uid="{00000000-0005-0000-0000-000037000000}"/>
    <cellStyle name="Comma 8" xfId="19" xr:uid="{00000000-0005-0000-0000-000038000000}"/>
    <cellStyle name="Explanatory Text" xfId="53" builtinId="53" customBuiltin="1"/>
    <cellStyle name="Good" xfId="44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yperlink 2" xfId="20" xr:uid="{00000000-0005-0000-0000-00003F000000}"/>
    <cellStyle name="imabs" xfId="21" xr:uid="{00000000-0005-0000-0000-000040000000}"/>
    <cellStyle name="imabs 2" xfId="22" xr:uid="{00000000-0005-0000-0000-000041000000}"/>
    <cellStyle name="imabs 3" xfId="96" xr:uid="{00000000-0005-0000-0000-000042000000}"/>
    <cellStyle name="imabs_Equity current period vs prev period" xfId="23" xr:uid="{00000000-0005-0000-0000-000043000000}"/>
    <cellStyle name="Input" xfId="47" builtinId="20" customBuiltin="1"/>
    <cellStyle name="Linked Cell" xfId="50" builtinId="24" customBuiltin="1"/>
    <cellStyle name="Neutral" xfId="46" builtinId="28" customBuiltin="1"/>
    <cellStyle name="Normal" xfId="0" builtinId="0"/>
    <cellStyle name="Normal 10" xfId="109" xr:uid="{00000000-0005-0000-0000-000048000000}"/>
    <cellStyle name="Normal 2" xfId="24" xr:uid="{00000000-0005-0000-0000-000049000000}"/>
    <cellStyle name="Normal 2 2" xfId="81" xr:uid="{00000000-0005-0000-0000-00004A000000}"/>
    <cellStyle name="Normal 2 3" xfId="88" xr:uid="{00000000-0005-0000-0000-00004B000000}"/>
    <cellStyle name="Normal 2 3 2" xfId="100" xr:uid="{00000000-0005-0000-0000-00004C000000}"/>
    <cellStyle name="Normal 2 34" xfId="97" xr:uid="{00000000-0005-0000-0000-00004D000000}"/>
    <cellStyle name="Normal 2 4" xfId="91" xr:uid="{00000000-0005-0000-0000-00004E000000}"/>
    <cellStyle name="Normal 2 7" xfId="25" xr:uid="{00000000-0005-0000-0000-00004F000000}"/>
    <cellStyle name="Normal 2 8" xfId="26" xr:uid="{00000000-0005-0000-0000-000050000000}"/>
    <cellStyle name="Normal 3" xfId="79" xr:uid="{00000000-0005-0000-0000-000051000000}"/>
    <cellStyle name="Normal 3 2" xfId="82" xr:uid="{00000000-0005-0000-0000-000052000000}"/>
    <cellStyle name="Normal 4" xfId="107" xr:uid="{00000000-0005-0000-0000-000053000000}"/>
    <cellStyle name="Normal 5" xfId="93" xr:uid="{00000000-0005-0000-0000-000054000000}"/>
    <cellStyle name="Normal 64 3" xfId="99" xr:uid="{00000000-0005-0000-0000-000055000000}"/>
    <cellStyle name="Normal 79 5 2" xfId="98" xr:uid="{00000000-0005-0000-0000-000056000000}"/>
    <cellStyle name="Normal 90" xfId="110" xr:uid="{00000000-0005-0000-0000-000057000000}"/>
    <cellStyle name="Note 2" xfId="80" xr:uid="{00000000-0005-0000-0000-000058000000}"/>
    <cellStyle name="Number" xfId="84" xr:uid="{00000000-0005-0000-0000-000059000000}"/>
    <cellStyle name="Output" xfId="48" builtinId="21" customBuiltin="1"/>
    <cellStyle name="Percent" xfId="37" builtinId="5"/>
    <cellStyle name="Percent 2" xfId="27" xr:uid="{00000000-0005-0000-0000-00005C000000}"/>
    <cellStyle name="Percent 3" xfId="28" xr:uid="{00000000-0005-0000-0000-00005D000000}"/>
    <cellStyle name="Percent 3 2" xfId="29" xr:uid="{00000000-0005-0000-0000-00005E000000}"/>
    <cellStyle name="Percent 3 3" xfId="30" xr:uid="{00000000-0005-0000-0000-00005F000000}"/>
    <cellStyle name="Percent 3 4" xfId="31" xr:uid="{00000000-0005-0000-0000-000060000000}"/>
    <cellStyle name="Percent 3 5" xfId="32" xr:uid="{00000000-0005-0000-0000-000061000000}"/>
    <cellStyle name="Percent 3 6" xfId="33" xr:uid="{00000000-0005-0000-0000-000062000000}"/>
    <cellStyle name="Percent 3 7" xfId="34" xr:uid="{00000000-0005-0000-0000-000063000000}"/>
    <cellStyle name="Percent 4" xfId="35" xr:uid="{00000000-0005-0000-0000-000064000000}"/>
    <cellStyle name="Percent 4 2" xfId="89" xr:uid="{00000000-0005-0000-0000-000065000000}"/>
    <cellStyle name="Percent 4 2 2" xfId="108" xr:uid="{00000000-0005-0000-0000-000066000000}"/>
    <cellStyle name="Percent 4 3" xfId="92" xr:uid="{00000000-0005-0000-0000-000067000000}"/>
    <cellStyle name="Percent 5" xfId="95" xr:uid="{00000000-0005-0000-0000-000068000000}"/>
    <cellStyle name="Percent 8" xfId="36" xr:uid="{00000000-0005-0000-0000-000069000000}"/>
    <cellStyle name="Subtotal Numbers" xfId="85" xr:uid="{00000000-0005-0000-0000-00006A000000}"/>
    <cellStyle name="Text" xfId="86" xr:uid="{00000000-0005-0000-0000-00006B000000}"/>
    <cellStyle name="Title" xfId="39" builtinId="15" customBuiltin="1"/>
    <cellStyle name="Total" xfId="54" builtinId="25" customBuiltin="1"/>
    <cellStyle name="Total Numbers" xfId="83" xr:uid="{00000000-0005-0000-0000-00006E000000}"/>
    <cellStyle name="Warning Text" xfId="52" builtinId="11" customBuiltin="1"/>
  </cellStyles>
  <dxfs count="0"/>
  <tableStyles count="0" defaultTableStyle="TableStyleMedium2" defaultPivotStyle="PivotStyleLight16"/>
  <colors>
    <mruColors>
      <color rgb="FF7A7E80"/>
      <color rgb="FFBCDCF5"/>
      <color rgb="FFE5E5E5"/>
      <color rgb="FFDF1B12"/>
      <color rgb="FFE3EDA5"/>
      <color rgb="FF00A854"/>
      <color rgb="FF00CC66"/>
      <color rgb="FF008E00"/>
      <color rgb="FF00C400"/>
      <color rgb="FFDBE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226823</xdr:colOff>
      <xdr:row>19</xdr:row>
      <xdr:rowOff>66873</xdr:rowOff>
    </xdr:from>
    <xdr:to>
      <xdr:col>16</xdr:col>
      <xdr:colOff>224118</xdr:colOff>
      <xdr:row>23</xdr:row>
      <xdr:rowOff>104505</xdr:rowOff>
    </xdr:to>
    <xdr:sp macro="" textlink="">
      <xdr:nvSpPr>
        <xdr:cNvPr id="3" name="Tit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2055623" y="3143448"/>
          <a:ext cx="7922095" cy="685332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8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Q3</a:t>
          </a:r>
          <a:r>
            <a:rPr lang="en-US" sz="3800" baseline="0">
              <a:solidFill>
                <a:schemeClr val="tx2">
                  <a:lumMod val="50000"/>
                </a:schemeClr>
              </a:solidFill>
              <a:latin typeface="+mn-lt"/>
            </a:rPr>
            <a:t> '18</a:t>
          </a:r>
          <a:endParaRPr lang="en-US" sz="38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3</xdr:col>
      <xdr:colOff>259976</xdr:colOff>
      <xdr:row>23</xdr:row>
      <xdr:rowOff>68424</xdr:rowOff>
    </xdr:from>
    <xdr:to>
      <xdr:col>16</xdr:col>
      <xdr:colOff>75797</xdr:colOff>
      <xdr:row>23</xdr:row>
      <xdr:rowOff>68424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088776" y="3792699"/>
          <a:ext cx="7740621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432953</xdr:colOff>
      <xdr:row>2</xdr:row>
      <xdr:rowOff>69274</xdr:rowOff>
    </xdr:from>
    <xdr:to>
      <xdr:col>17</xdr:col>
      <xdr:colOff>148226</xdr:colOff>
      <xdr:row>7</xdr:row>
      <xdr:rowOff>146517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FFBBE25-1AA9-4FAF-ABF2-B968406E7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0953" y="381001"/>
          <a:ext cx="3456000" cy="85656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304800</xdr:colOff>
      <xdr:row>48</xdr:row>
      <xdr:rowOff>66675</xdr:rowOff>
    </xdr:to>
    <xdr:sp macro="" textlink="">
      <xdr:nvSpPr>
        <xdr:cNvPr id="1025" name="AutoShape 1" descr="data:image/png;base64,%20iVBORw0KGgoAAAANSUhEUgAAATAAAABECAMAAAFG5qk0AAAAAXNSR0IArs4c6QAAAARnQU1BAACxjwv8YQUAAACBUExURQAAAN8gIMYcHOMcHN8gINIeHuEeHt8gK98gKOAfJ98gJuAfJd8gJeAfJN8gKd8gKN8gJ+AfJt8gJt8gKN8gJ98gJ98gJt8iKN8iKN8iJ98iJ98iJt8iJ+AiJ98hJ98hJ98hJuAhKN8hJ+AhJ98hJ+AhJ98hJ98hJ98hJ98hJ98hJ4rwnbgAAAAqdFJOUwAICQkQEREYICEoKTAxOEBISVhgaHB4gIePl5+vtre/x87P1tfe3+fv97mSn6kAAAAJcEhZcwAADsMAAA7DAcdvqGQAAAUySURBVGhD7Zthexo3EISPhDYkdRM3TpM6dnFKU2Lr///ASjsLNxw3WIIjdyR6P/Ase0IMc9JKCLsZnBBC3+M8hMemWYSwSo022f3HWQhP1nqdGm2yB1rHXhN9DWJHyxDeNs0/IfyWGu23QgerEK6a5r8QXndbbeV8a5p1CIumeQzhV2s1CnsfoOcxcbgFHhOHW+Cx81Q9Pncdj89dx+NoxLffKsiI43iOYKheWbwZ3sBS+d3FcRbBiOauN1gqv7s4eCNx/Ea46w2WyukOXcS5FLm2OM6oyO8WJ+zp4a5YzYPFcc5F0BVmXsKeHlbCHybO3UicmJE4QyPt9LSnSsm+zXj53OI4zSMvLP6ZuLbPvbT4xuI7i/nmw3LcPQt77hbgOYGe0dudxegNPR/XG3R+tvjG4nuL0bOFsrf9uftg8SeL/7SYdVooe3tlmbhKRFjnB4s/WfyXxdBpoextvxB8tRh35LPF0JnTG8Y1pgjGNca4hT2vUnFi+L7w+ieLZxZbWNgXaxmmr+Nez3HiFC0cJ9AXYguPjCuTACUMoJABTHKAcglQKAFKEkA5BiijBuoG4G0EqhPY3a20qDYsmaWhTgKWxpJJGsob4C0JSz5FGrvJ0lAsgXAzR9rupqxFtVHSUMEBSxNuYtsCWBpLLpWm3GRpWLxAhjRs0YByk1FtlDSeHixNuempBEtTbjKlg0HN3AxpXJqVmy1YOQHWYoCVC2AtBJ4yPGV4KsFvpCoNtuqg3fu3KFlYuACWQuApw1OGpxJKFlWTHVnt94gW5UqhLDViRP1N5wlbjpXlKcNTiZw5xrL4ZrCsvpOME1zJkZUzdAeWlTN1WRbfDJb10nOVSqVyBBMorr94rsNEy35koHWydPlmxT+ksjNseVhZ35Yn8s0vJ155LjHQ+PviuQQr+9dzCaEsZ4hmKFN3mXevbz2XeG73GslRxnfZU4anDE8llLKS7X5kusrUED1BGedzTjympexvzyUKlam77CnDU4anDE8l1FEMK/vDcx0mq2yqByuXrEudkX3wXCJDF78/6+K33aJ0jX12p+6X0nXruQTrEpVU3S9lx5ZSXWqGiVVxUrqo4Ayi64vnEqxroBN1fn/WxXZsUfNOHWUqXaJAH61L3a+xfxy5BF38/uq0XIyj5qvnErSgqvulhs+WoXSJhf5oXZVKpVKpTIbF8qGXOz52Iq78epdbv97lo1/vwhsT5tavd+GFuWV255c7LPmLOTG/9wYd7vnw4zmu+dyQWArLeN/B8N6EmPF+hHgSls15X0c89lu24G0NsRaWXfEZEbESh/q9yE6E7zfCYmHZzlcEQlmmLBaWKYfXb7xBB2XxSpyc91JqmRqV07JMNJ+WZWoiC8t2vsQTI1m2Fif6vVyIZWJUjmJZaQEttYyP+RhhWeFELhyUzZx/9yDOapkaldOyTJXKSVmmJrKyjA9GmHEsexS/GvVyIZaJUTmKZaUFtNQytfVVlhVO5LJB2cz4tzXivJaJUTkxy9779Q6jWFY6kQu/YA1kmWquLHsSvzP3Ui1L5FtWl8tE9qysdiXOZte1sOsn2fIru1b8x3fEmb8hzfAPuntMxa7SyXXh38H5n0GIH80u8fkv1q6JHb2Kyqvsyj5HVHap0fL+vHYVDpfvblfpSlf6W0hZ6S61a8F/ekLIbRD/JTmRb1dhLSq1q6x0F9s11K7xe9slfpyUteidN+hQOLvkNqjQrodT7VK1SNkldumFpbt0uEi7xEIlK3Xu/0xWuxLLF96gUqlMnab5HwD94nN6iQyJAAAAAElFTkSuQmCC">
          <a:extLst>
            <a:ext uri="{FF2B5EF4-FFF2-40B4-BE49-F238E27FC236}">
              <a16:creationId xmlns:a16="http://schemas.microsoft.com/office/drawing/2014/main" id="{ED6493E0-ED30-4CCF-9FC5-BC0DD3414EE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520346</xdr:colOff>
      <xdr:row>19</xdr:row>
      <xdr:rowOff>102090</xdr:rowOff>
    </xdr:from>
    <xdr:to>
      <xdr:col>3</xdr:col>
      <xdr:colOff>95250</xdr:colOff>
      <xdr:row>24</xdr:row>
      <xdr:rowOff>13607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3D07A97-6A19-4366-9E51-7C844A711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6275" y="3204519"/>
          <a:ext cx="826761" cy="727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222250</xdr:colOff>
      <xdr:row>1</xdr:row>
      <xdr:rowOff>10584</xdr:rowOff>
    </xdr:from>
    <xdr:to>
      <xdr:col>8</xdr:col>
      <xdr:colOff>179915</xdr:colOff>
      <xdr:row>3</xdr:row>
      <xdr:rowOff>9652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7077CC-3838-40D4-BFE9-A3750D3F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8250" y="169334"/>
          <a:ext cx="1661582" cy="4118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137583</xdr:rowOff>
    </xdr:from>
    <xdr:to>
      <xdr:col>6</xdr:col>
      <xdr:colOff>116416</xdr:colOff>
      <xdr:row>2</xdr:row>
      <xdr:rowOff>136651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74E3CF-9B65-48EB-81DD-B21903F6E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4917" y="137583"/>
          <a:ext cx="1661582" cy="4118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783167</xdr:colOff>
      <xdr:row>0</xdr:row>
      <xdr:rowOff>148167</xdr:rowOff>
    </xdr:from>
    <xdr:to>
      <xdr:col>6</xdr:col>
      <xdr:colOff>126999</xdr:colOff>
      <xdr:row>2</xdr:row>
      <xdr:rowOff>147235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DA29EA-9920-4952-9942-178980581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48167"/>
          <a:ext cx="1661582" cy="4118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126999</xdr:rowOff>
    </xdr:from>
    <xdr:to>
      <xdr:col>7</xdr:col>
      <xdr:colOff>201082</xdr:colOff>
      <xdr:row>2</xdr:row>
      <xdr:rowOff>126067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52B2F6-5A23-4495-82A6-0984E2FF3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8417" y="126999"/>
          <a:ext cx="1661582" cy="4118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232834</xdr:colOff>
      <xdr:row>1</xdr:row>
      <xdr:rowOff>10584</xdr:rowOff>
    </xdr:from>
    <xdr:to>
      <xdr:col>12</xdr:col>
      <xdr:colOff>158749</xdr:colOff>
      <xdr:row>3</xdr:row>
      <xdr:rowOff>9652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7459E3-352D-4641-BEB3-868A42173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5917" y="169334"/>
          <a:ext cx="1661582" cy="4118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33867</xdr:colOff>
      <xdr:row>0</xdr:row>
      <xdr:rowOff>113594</xdr:rowOff>
    </xdr:from>
    <xdr:to>
      <xdr:col>8</xdr:col>
      <xdr:colOff>150283</xdr:colOff>
      <xdr:row>2</xdr:row>
      <xdr:rowOff>112662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47A79C-76D5-4143-806E-D3E6C942E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3034" y="113594"/>
          <a:ext cx="1661582" cy="4118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359836</xdr:colOff>
      <xdr:row>0</xdr:row>
      <xdr:rowOff>148169</xdr:rowOff>
    </xdr:from>
    <xdr:to>
      <xdr:col>12</xdr:col>
      <xdr:colOff>148168</xdr:colOff>
      <xdr:row>2</xdr:row>
      <xdr:rowOff>147237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D40739-21D1-4C4C-9D73-7E2208C90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1169" y="148169"/>
          <a:ext cx="1661582" cy="411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omTom NEW Theme">
  <a:themeElements>
    <a:clrScheme name="TomTom New">
      <a:dk1>
        <a:srgbClr val="000000"/>
      </a:dk1>
      <a:lt1>
        <a:srgbClr val="FFFFFF"/>
      </a:lt1>
      <a:dk2>
        <a:srgbClr val="004B7F"/>
      </a:dk2>
      <a:lt2>
        <a:srgbClr val="FFFFFF"/>
      </a:lt2>
      <a:accent1>
        <a:srgbClr val="DF1B12"/>
      </a:accent1>
      <a:accent2>
        <a:srgbClr val="000000"/>
      </a:accent2>
      <a:accent3>
        <a:srgbClr val="FFFFFF"/>
      </a:accent3>
      <a:accent4>
        <a:srgbClr val="8DC3EB"/>
      </a:accent4>
      <a:accent5>
        <a:srgbClr val="F29AC2"/>
      </a:accent5>
      <a:accent6>
        <a:srgbClr val="FDC530"/>
      </a:accent6>
      <a:hlink>
        <a:srgbClr val="008D8D"/>
      </a:hlink>
      <a:folHlink>
        <a:srgbClr val="000000"/>
      </a:folHlink>
    </a:clrScheme>
    <a:fontScheme name="TomTom New">
      <a:majorFont>
        <a:latin typeface="Gotham Bold"/>
        <a:ea typeface=""/>
        <a:cs typeface=""/>
      </a:majorFont>
      <a:minorFont>
        <a:latin typeface="Noway Regula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F1B12"/>
    <pageSetUpPr fitToPage="1"/>
  </sheetPr>
  <dimension ref="C28:Q48"/>
  <sheetViews>
    <sheetView showGridLines="0" tabSelected="1" zoomScale="70" zoomScaleNormal="70" zoomScaleSheetLayoutView="85" workbookViewId="0"/>
  </sheetViews>
  <sheetFormatPr defaultColWidth="9.42578125" defaultRowHeight="12.75" x14ac:dyDescent="0.2"/>
  <cols>
    <col min="1" max="16384" width="9.42578125" style="69"/>
  </cols>
  <sheetData>
    <row r="28" spans="3:17" x14ac:dyDescent="0.2">
      <c r="C28" s="68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</row>
    <row r="29" spans="3:17" ht="12.75" customHeight="1" x14ac:dyDescent="0.2"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</row>
    <row r="30" spans="3:17" x14ac:dyDescent="0.2"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</row>
    <row r="31" spans="3:17" x14ac:dyDescent="0.2"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</row>
    <row r="32" spans="3:17" x14ac:dyDescent="0.2"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</row>
    <row r="33" spans="3:17" x14ac:dyDescent="0.2"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</row>
    <row r="34" spans="3:17" x14ac:dyDescent="0.2"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</row>
    <row r="35" spans="3:17" x14ac:dyDescent="0.2"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</row>
    <row r="36" spans="3:17" x14ac:dyDescent="0.2"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</row>
    <row r="37" spans="3:17" x14ac:dyDescent="0.2"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</row>
    <row r="38" spans="3:17" x14ac:dyDescent="0.2"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</row>
    <row r="39" spans="3:17" x14ac:dyDescent="0.2"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</row>
    <row r="40" spans="3:17" x14ac:dyDescent="0.2"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</row>
    <row r="41" spans="3:17" x14ac:dyDescent="0.2"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</row>
    <row r="42" spans="3:17" x14ac:dyDescent="0.2"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</row>
    <row r="43" spans="3:17" x14ac:dyDescent="0.2"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</row>
    <row r="48" spans="3:17" ht="18.75" x14ac:dyDescent="0.3">
      <c r="C48" s="84"/>
      <c r="D48" s="84"/>
      <c r="E48" s="84"/>
      <c r="F48" s="84"/>
      <c r="G48" s="84"/>
      <c r="H48" s="84"/>
      <c r="I48" s="213"/>
      <c r="J48" s="84"/>
      <c r="K48" s="84"/>
      <c r="L48" s="84"/>
      <c r="M48" s="84"/>
      <c r="N48" s="84"/>
      <c r="O48" s="84"/>
      <c r="P48" s="84"/>
      <c r="Q48" s="84"/>
    </row>
  </sheetData>
  <pageMargins left="0.70866141732283505" right="0.70866141732283505" top="0.74803149606299202" bottom="0.74803149606299202" header="0.31496062992126" footer="0.31496062992126"/>
  <pageSetup paperSize="9" scale="83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F1B12"/>
    <pageSetUpPr fitToPage="1"/>
  </sheetPr>
  <dimension ref="A1:L122"/>
  <sheetViews>
    <sheetView showGridLines="0" topLeftCell="A45" zoomScale="90" zoomScaleNormal="90" zoomScaleSheetLayoutView="85" workbookViewId="0">
      <selection activeCell="G98" sqref="G98:G101"/>
    </sheetView>
  </sheetViews>
  <sheetFormatPr defaultColWidth="9.42578125" defaultRowHeight="12.75" x14ac:dyDescent="0.2"/>
  <cols>
    <col min="1" max="1" width="9.42578125" style="73"/>
    <col min="2" max="2" width="70.42578125" style="73" customWidth="1"/>
    <col min="3" max="3" width="10.28515625" style="73" bestFit="1" customWidth="1"/>
    <col min="4" max="4" width="11.28515625" style="73" bestFit="1" customWidth="1"/>
    <col min="5" max="6" width="9" style="73" bestFit="1" customWidth="1"/>
    <col min="7" max="7" width="7.7109375" style="73" bestFit="1" customWidth="1"/>
    <col min="8" max="8" width="8.7109375" style="73" bestFit="1" customWidth="1"/>
    <col min="9" max="16384" width="9.42578125" style="73"/>
  </cols>
  <sheetData>
    <row r="1" spans="2:12" x14ac:dyDescent="0.2">
      <c r="B1" s="77"/>
      <c r="C1" s="77"/>
      <c r="D1" s="77"/>
      <c r="E1" s="84"/>
      <c r="F1" s="84"/>
      <c r="G1" s="84"/>
      <c r="H1" s="84"/>
    </row>
    <row r="2" spans="2:12" ht="20.25" x14ac:dyDescent="0.3">
      <c r="B2" s="10" t="s">
        <v>0</v>
      </c>
      <c r="C2" s="77"/>
      <c r="D2" s="77"/>
      <c r="E2" s="84"/>
      <c r="F2" s="84"/>
      <c r="G2" s="84"/>
      <c r="H2" s="84"/>
    </row>
    <row r="3" spans="2:12" x14ac:dyDescent="0.2">
      <c r="B3" s="9" t="s">
        <v>1</v>
      </c>
      <c r="C3" s="77"/>
      <c r="D3" s="77"/>
      <c r="E3" s="84"/>
      <c r="F3" s="84"/>
      <c r="G3" s="84"/>
      <c r="H3" s="84"/>
    </row>
    <row r="4" spans="2:12" ht="13.5" thickBot="1" x14ac:dyDescent="0.25">
      <c r="B4" s="2" t="s">
        <v>0</v>
      </c>
      <c r="C4" s="219"/>
      <c r="D4" s="219"/>
      <c r="E4" s="219"/>
      <c r="F4" s="219"/>
      <c r="G4" s="219"/>
      <c r="H4" s="84"/>
    </row>
    <row r="5" spans="2:12" ht="30" customHeight="1" thickBot="1" x14ac:dyDescent="0.25">
      <c r="B5" s="85" t="s">
        <v>2</v>
      </c>
      <c r="C5" s="162" t="s">
        <v>3</v>
      </c>
      <c r="D5" s="63" t="s">
        <v>4</v>
      </c>
      <c r="E5" s="18" t="s">
        <v>5</v>
      </c>
      <c r="F5" s="162" t="s">
        <v>6</v>
      </c>
      <c r="G5" s="63" t="s">
        <v>7</v>
      </c>
      <c r="H5" s="18" t="s">
        <v>5</v>
      </c>
    </row>
    <row r="6" spans="2:12" ht="12.95" customHeight="1" x14ac:dyDescent="0.2">
      <c r="B6" s="86" t="s">
        <v>8</v>
      </c>
      <c r="C6" s="163">
        <v>93.3</v>
      </c>
      <c r="D6" s="78">
        <v>81.3</v>
      </c>
      <c r="E6" s="37">
        <v>0.15</v>
      </c>
      <c r="F6" s="163">
        <v>265.7</v>
      </c>
      <c r="G6" s="78">
        <v>246.3</v>
      </c>
      <c r="H6" s="37">
        <v>0.08</v>
      </c>
      <c r="K6" s="222"/>
      <c r="L6" s="222"/>
    </row>
    <row r="7" spans="2:12" s="74" customFormat="1" ht="12.95" customHeight="1" x14ac:dyDescent="0.2">
      <c r="B7" s="86" t="s">
        <v>9</v>
      </c>
      <c r="C7" s="163">
        <v>43.4</v>
      </c>
      <c r="D7" s="78">
        <v>40.700000000000003</v>
      </c>
      <c r="E7" s="37">
        <v>0.06</v>
      </c>
      <c r="F7" s="163">
        <v>130.1</v>
      </c>
      <c r="G7" s="78">
        <v>121.7</v>
      </c>
      <c r="H7" s="37">
        <v>7.0000000000000007E-2</v>
      </c>
      <c r="K7" s="222"/>
      <c r="L7" s="222"/>
    </row>
    <row r="8" spans="2:12" ht="12.95" customHeight="1" x14ac:dyDescent="0.2">
      <c r="B8" s="87" t="s">
        <v>10</v>
      </c>
      <c r="C8" s="164">
        <v>83</v>
      </c>
      <c r="D8" s="88">
        <v>96.6</v>
      </c>
      <c r="E8" s="89">
        <v>-0.14000000000000001</v>
      </c>
      <c r="F8" s="164">
        <v>247.1</v>
      </c>
      <c r="G8" s="88">
        <v>316.7</v>
      </c>
      <c r="H8" s="89">
        <v>-0.22</v>
      </c>
      <c r="K8" s="222"/>
      <c r="L8" s="222"/>
    </row>
    <row r="9" spans="2:12" ht="13.5" thickBot="1" x14ac:dyDescent="0.25">
      <c r="B9" s="90" t="s">
        <v>11</v>
      </c>
      <c r="C9" s="165">
        <f>SUM(C6:C8)</f>
        <v>219.7</v>
      </c>
      <c r="D9" s="91">
        <v>218.6</v>
      </c>
      <c r="E9" s="79">
        <v>0</v>
      </c>
      <c r="F9" s="165">
        <v>642.9</v>
      </c>
      <c r="G9" s="91">
        <v>684.7</v>
      </c>
      <c r="H9" s="79">
        <v>-0.06</v>
      </c>
      <c r="K9" s="222"/>
      <c r="L9" s="222"/>
    </row>
    <row r="10" spans="2:12" x14ac:dyDescent="0.2">
      <c r="B10" s="77" t="s">
        <v>12</v>
      </c>
      <c r="C10" s="163">
        <v>159.80000000000001</v>
      </c>
      <c r="D10" s="78">
        <v>144.19999999999999</v>
      </c>
      <c r="E10" s="37">
        <v>0.11</v>
      </c>
      <c r="F10" s="163">
        <v>458.9</v>
      </c>
      <c r="G10" s="78">
        <v>440.3</v>
      </c>
      <c r="H10" s="37">
        <v>0.04</v>
      </c>
      <c r="K10" s="222"/>
      <c r="L10" s="222"/>
    </row>
    <row r="11" spans="2:12" s="74" customFormat="1" x14ac:dyDescent="0.2">
      <c r="B11" s="3" t="s">
        <v>13</v>
      </c>
      <c r="C11" s="166">
        <v>0.73</v>
      </c>
      <c r="D11" s="30">
        <v>0.66</v>
      </c>
      <c r="E11" s="30"/>
      <c r="F11" s="166">
        <v>0.71</v>
      </c>
      <c r="G11" s="30">
        <v>0.64</v>
      </c>
      <c r="H11" s="30"/>
      <c r="K11" s="222"/>
      <c r="L11" s="222"/>
    </row>
    <row r="12" spans="2:12" x14ac:dyDescent="0.2">
      <c r="B12" s="77" t="s">
        <v>14</v>
      </c>
      <c r="C12" s="163">
        <v>62.4</v>
      </c>
      <c r="D12" s="78">
        <v>35.5</v>
      </c>
      <c r="E12" s="37">
        <v>0.76</v>
      </c>
      <c r="F12" s="163">
        <v>170.1</v>
      </c>
      <c r="G12" s="78">
        <v>119.9</v>
      </c>
      <c r="H12" s="37">
        <v>0.42</v>
      </c>
      <c r="K12" s="222"/>
      <c r="L12" s="222"/>
    </row>
    <row r="13" spans="2:12" s="74" customFormat="1" x14ac:dyDescent="0.2">
      <c r="B13" s="3" t="s">
        <v>15</v>
      </c>
      <c r="C13" s="166">
        <v>0.28000000000000003</v>
      </c>
      <c r="D13" s="30">
        <v>0.16</v>
      </c>
      <c r="E13" s="30"/>
      <c r="F13" s="166">
        <v>0.26</v>
      </c>
      <c r="G13" s="30">
        <v>0.18</v>
      </c>
      <c r="H13" s="30"/>
      <c r="K13" s="222"/>
      <c r="L13" s="222"/>
    </row>
    <row r="14" spans="2:12" x14ac:dyDescent="0.2">
      <c r="B14" s="77" t="s">
        <v>16</v>
      </c>
      <c r="C14" s="163">
        <v>23.8</v>
      </c>
      <c r="D14" s="78">
        <v>-0.4</v>
      </c>
      <c r="E14" s="37"/>
      <c r="F14" s="163">
        <v>55.6</v>
      </c>
      <c r="G14" s="78">
        <v>-156.4</v>
      </c>
      <c r="H14" s="37">
        <v>-1.36</v>
      </c>
      <c r="K14" s="222"/>
      <c r="L14" s="222"/>
    </row>
    <row r="15" spans="2:12" s="74" customFormat="1" x14ac:dyDescent="0.2">
      <c r="B15" s="3" t="s">
        <v>17</v>
      </c>
      <c r="C15" s="166">
        <v>0.11</v>
      </c>
      <c r="D15" s="30">
        <v>0</v>
      </c>
      <c r="E15" s="30"/>
      <c r="F15" s="166">
        <v>0.09</v>
      </c>
      <c r="G15" s="30">
        <v>-0.23</v>
      </c>
      <c r="H15" s="30"/>
      <c r="K15" s="222"/>
      <c r="L15" s="222"/>
    </row>
    <row r="16" spans="2:12" x14ac:dyDescent="0.2">
      <c r="B16" s="77" t="s">
        <v>18</v>
      </c>
      <c r="C16" s="163">
        <v>17.2</v>
      </c>
      <c r="D16" s="78">
        <v>-1.2</v>
      </c>
      <c r="E16" s="37"/>
      <c r="F16" s="163">
        <v>43.3</v>
      </c>
      <c r="G16" s="78">
        <v>-159.69999999999999</v>
      </c>
      <c r="H16" s="37">
        <v>-1.27</v>
      </c>
      <c r="K16" s="222"/>
      <c r="L16" s="222"/>
    </row>
    <row r="17" spans="2:12" ht="13.5" thickBot="1" x14ac:dyDescent="0.25">
      <c r="B17" s="77" t="s">
        <v>19</v>
      </c>
      <c r="C17" s="163">
        <v>26.3</v>
      </c>
      <c r="D17" s="78">
        <v>38.1</v>
      </c>
      <c r="E17" s="37">
        <v>-0.31</v>
      </c>
      <c r="F17" s="163">
        <v>60.6</v>
      </c>
      <c r="G17" s="78">
        <v>38.299999999999997</v>
      </c>
      <c r="H17" s="37">
        <v>0.57999999999999996</v>
      </c>
      <c r="K17" s="222"/>
      <c r="L17" s="222"/>
    </row>
    <row r="18" spans="2:12" x14ac:dyDescent="0.2">
      <c r="B18" s="33" t="s">
        <v>20</v>
      </c>
      <c r="C18" s="167"/>
      <c r="D18" s="92"/>
      <c r="E18" s="92"/>
      <c r="F18" s="167"/>
      <c r="G18" s="92"/>
      <c r="H18" s="92"/>
      <c r="K18" s="222"/>
      <c r="L18" s="222"/>
    </row>
    <row r="19" spans="2:12" x14ac:dyDescent="0.2">
      <c r="B19" s="77" t="s">
        <v>21</v>
      </c>
      <c r="C19" s="168">
        <v>7.0000000000000007E-2</v>
      </c>
      <c r="D19" s="93">
        <v>0</v>
      </c>
      <c r="E19" s="37"/>
      <c r="F19" s="168">
        <v>0.19</v>
      </c>
      <c r="G19" s="93">
        <v>-0.68</v>
      </c>
      <c r="H19" s="37">
        <v>-1.27</v>
      </c>
      <c r="K19" s="222"/>
      <c r="L19" s="222"/>
    </row>
    <row r="20" spans="2:12" ht="15" thickBot="1" x14ac:dyDescent="0.25">
      <c r="B20" s="90" t="s">
        <v>22</v>
      </c>
      <c r="C20" s="168">
        <v>0.11</v>
      </c>
      <c r="D20" s="93">
        <v>0.16</v>
      </c>
      <c r="E20" s="37">
        <v>-0.3</v>
      </c>
      <c r="F20" s="168">
        <v>0.26</v>
      </c>
      <c r="G20" s="93">
        <v>0.16</v>
      </c>
      <c r="H20" s="37">
        <v>0.62</v>
      </c>
      <c r="K20" s="222"/>
      <c r="L20" s="222"/>
    </row>
    <row r="21" spans="2:12" ht="15" customHeight="1" x14ac:dyDescent="0.2">
      <c r="B21" s="224" t="s">
        <v>23</v>
      </c>
      <c r="C21" s="224"/>
      <c r="D21" s="224"/>
      <c r="E21" s="224"/>
      <c r="F21" s="224"/>
      <c r="G21" s="224"/>
      <c r="H21" s="224"/>
      <c r="K21" s="222"/>
      <c r="L21" s="222"/>
    </row>
    <row r="22" spans="2:12" x14ac:dyDescent="0.2">
      <c r="B22" s="225"/>
      <c r="C22" s="225"/>
      <c r="D22" s="225"/>
      <c r="E22" s="225"/>
      <c r="F22" s="225"/>
      <c r="G22" s="225"/>
      <c r="H22" s="225"/>
      <c r="K22" s="222"/>
      <c r="L22" s="222"/>
    </row>
    <row r="23" spans="2:12" ht="14.25" x14ac:dyDescent="0.2">
      <c r="B23" s="77" t="s">
        <v>24</v>
      </c>
      <c r="C23" s="84"/>
      <c r="D23" s="84"/>
      <c r="E23" s="84"/>
      <c r="F23" s="84"/>
      <c r="G23" s="84"/>
      <c r="H23" s="84"/>
      <c r="K23" s="222"/>
      <c r="L23" s="222"/>
    </row>
    <row r="24" spans="2:12" x14ac:dyDescent="0.2">
      <c r="K24" s="222"/>
      <c r="L24" s="222"/>
    </row>
    <row r="25" spans="2:12" ht="14.25" customHeight="1" thickBot="1" x14ac:dyDescent="0.25">
      <c r="B25" s="82" t="s">
        <v>8</v>
      </c>
      <c r="C25" s="84"/>
      <c r="D25" s="84"/>
      <c r="E25" s="84"/>
      <c r="F25" s="84"/>
      <c r="G25" s="84"/>
      <c r="H25" s="84"/>
      <c r="K25" s="222"/>
      <c r="L25" s="222"/>
    </row>
    <row r="26" spans="2:12" ht="30" customHeight="1" thickBot="1" x14ac:dyDescent="0.25">
      <c r="B26" s="94" t="s">
        <v>2</v>
      </c>
      <c r="C26" s="162" t="s">
        <v>3</v>
      </c>
      <c r="D26" s="63" t="s">
        <v>4</v>
      </c>
      <c r="E26" s="18" t="s">
        <v>25</v>
      </c>
      <c r="F26" s="162" t="s">
        <v>6</v>
      </c>
      <c r="G26" s="63" t="s">
        <v>7</v>
      </c>
      <c r="H26" s="18" t="s">
        <v>25</v>
      </c>
      <c r="K26" s="222"/>
      <c r="L26" s="222"/>
    </row>
    <row r="27" spans="2:12" x14ac:dyDescent="0.2">
      <c r="B27" s="95" t="s">
        <v>26</v>
      </c>
      <c r="C27" s="169">
        <v>59.4</v>
      </c>
      <c r="D27" s="96">
        <v>47.7</v>
      </c>
      <c r="E27" s="97">
        <v>0.25</v>
      </c>
      <c r="F27" s="169">
        <v>171.7</v>
      </c>
      <c r="G27" s="96">
        <v>141.4</v>
      </c>
      <c r="H27" s="97">
        <v>0.21</v>
      </c>
      <c r="K27" s="222"/>
      <c r="L27" s="222"/>
    </row>
    <row r="28" spans="2:12" x14ac:dyDescent="0.2">
      <c r="B28" s="98" t="s">
        <v>27</v>
      </c>
      <c r="C28" s="164">
        <v>33.9</v>
      </c>
      <c r="D28" s="88">
        <v>33.700000000000003</v>
      </c>
      <c r="E28" s="89">
        <v>0.01</v>
      </c>
      <c r="F28" s="164">
        <v>94</v>
      </c>
      <c r="G28" s="88">
        <v>104.9</v>
      </c>
      <c r="H28" s="89">
        <v>-0.1</v>
      </c>
      <c r="K28" s="222"/>
      <c r="L28" s="222"/>
    </row>
    <row r="29" spans="2:12" ht="13.5" thickBot="1" x14ac:dyDescent="0.25">
      <c r="B29" s="90" t="s">
        <v>28</v>
      </c>
      <c r="C29" s="165">
        <v>93.3</v>
      </c>
      <c r="D29" s="91">
        <v>81.3</v>
      </c>
      <c r="E29" s="79">
        <v>0.15</v>
      </c>
      <c r="F29" s="165">
        <v>265.7</v>
      </c>
      <c r="G29" s="91">
        <v>246.3</v>
      </c>
      <c r="H29" s="79">
        <v>0.08</v>
      </c>
      <c r="K29" s="222"/>
      <c r="L29" s="222"/>
    </row>
    <row r="30" spans="2:12" ht="15" customHeight="1" x14ac:dyDescent="0.2">
      <c r="B30" s="99" t="s">
        <v>29</v>
      </c>
      <c r="C30" s="220"/>
      <c r="D30" s="220"/>
      <c r="E30" s="84"/>
      <c r="F30" s="220"/>
      <c r="G30" s="220"/>
      <c r="H30" s="84"/>
      <c r="K30" s="222"/>
      <c r="L30" s="222"/>
    </row>
    <row r="31" spans="2:12" x14ac:dyDescent="0.2">
      <c r="B31" s="101"/>
      <c r="C31" s="102"/>
      <c r="D31" s="102"/>
      <c r="E31" s="84"/>
      <c r="F31" s="84"/>
      <c r="G31" s="84"/>
      <c r="H31" s="84"/>
      <c r="K31" s="222"/>
      <c r="L31" s="222"/>
    </row>
    <row r="32" spans="2:12" ht="14.25" customHeight="1" thickBot="1" x14ac:dyDescent="0.25">
      <c r="B32" s="82" t="s">
        <v>9</v>
      </c>
      <c r="C32" s="84"/>
      <c r="D32" s="84"/>
      <c r="E32" s="84"/>
      <c r="F32" s="84"/>
      <c r="G32" s="84"/>
      <c r="H32" s="84"/>
      <c r="K32" s="222"/>
      <c r="L32" s="222"/>
    </row>
    <row r="33" spans="1:12" ht="30" customHeight="1" thickBot="1" x14ac:dyDescent="0.25">
      <c r="A33" s="84"/>
      <c r="B33" s="94" t="s">
        <v>2</v>
      </c>
      <c r="C33" s="162" t="s">
        <v>3</v>
      </c>
      <c r="D33" s="63" t="s">
        <v>4</v>
      </c>
      <c r="E33" s="18" t="s">
        <v>25</v>
      </c>
      <c r="F33" s="162" t="s">
        <v>6</v>
      </c>
      <c r="G33" s="63" t="s">
        <v>7</v>
      </c>
      <c r="H33" s="18" t="s">
        <v>25</v>
      </c>
      <c r="K33" s="222"/>
      <c r="L33" s="222"/>
    </row>
    <row r="34" spans="1:12" ht="14.25" customHeight="1" x14ac:dyDescent="0.2">
      <c r="A34" s="84"/>
      <c r="B34" s="95" t="s">
        <v>30</v>
      </c>
      <c r="C34" s="169">
        <v>34.6</v>
      </c>
      <c r="D34" s="96">
        <v>31.6</v>
      </c>
      <c r="E34" s="97">
        <v>0.1</v>
      </c>
      <c r="F34" s="169">
        <v>101.4</v>
      </c>
      <c r="G34" s="96">
        <v>93.5</v>
      </c>
      <c r="H34" s="97">
        <v>0.08</v>
      </c>
      <c r="K34" s="222"/>
      <c r="L34" s="222"/>
    </row>
    <row r="35" spans="1:12" ht="14.25" customHeight="1" x14ac:dyDescent="0.2">
      <c r="A35" s="84"/>
      <c r="B35" s="98" t="s">
        <v>31</v>
      </c>
      <c r="C35" s="164">
        <v>8.8000000000000007</v>
      </c>
      <c r="D35" s="88">
        <v>9.1999999999999993</v>
      </c>
      <c r="E35" s="89">
        <v>-0.05</v>
      </c>
      <c r="F35" s="164">
        <v>28.7</v>
      </c>
      <c r="G35" s="88">
        <v>28.1</v>
      </c>
      <c r="H35" s="89">
        <v>0.02</v>
      </c>
      <c r="K35" s="222"/>
      <c r="L35" s="222"/>
    </row>
    <row r="36" spans="1:12" ht="13.5" thickBot="1" x14ac:dyDescent="0.25">
      <c r="A36" s="84"/>
      <c r="B36" s="90" t="s">
        <v>32</v>
      </c>
      <c r="C36" s="165">
        <v>43.4</v>
      </c>
      <c r="D36" s="91">
        <v>40.700000000000003</v>
      </c>
      <c r="E36" s="79">
        <v>0.06</v>
      </c>
      <c r="F36" s="165">
        <v>130.1</v>
      </c>
      <c r="G36" s="91">
        <v>121.7</v>
      </c>
      <c r="H36" s="79">
        <v>7.0000000000000007E-2</v>
      </c>
      <c r="K36" s="222"/>
      <c r="L36" s="222"/>
    </row>
    <row r="37" spans="1:12" x14ac:dyDescent="0.2">
      <c r="A37" s="84"/>
      <c r="B37" s="84"/>
      <c r="C37" s="171"/>
      <c r="D37" s="84"/>
      <c r="E37" s="84"/>
      <c r="F37" s="171"/>
      <c r="G37" s="84"/>
      <c r="H37" s="84"/>
      <c r="K37" s="222"/>
      <c r="L37" s="222"/>
    </row>
    <row r="38" spans="1:12" x14ac:dyDescent="0.2">
      <c r="A38" s="84"/>
      <c r="B38" s="86" t="s">
        <v>33</v>
      </c>
      <c r="C38" s="163">
        <v>13.5</v>
      </c>
      <c r="D38" s="78">
        <v>13.6</v>
      </c>
      <c r="E38" s="37">
        <v>-0.01</v>
      </c>
      <c r="F38" s="163"/>
      <c r="G38" s="78"/>
      <c r="H38" s="37"/>
    </row>
    <row r="39" spans="1:12" ht="13.5" thickBot="1" x14ac:dyDescent="0.25">
      <c r="A39" s="84"/>
      <c r="B39" s="90" t="s">
        <v>34</v>
      </c>
      <c r="C39" s="172">
        <v>861</v>
      </c>
      <c r="D39" s="103">
        <v>785</v>
      </c>
      <c r="E39" s="79">
        <v>0.1</v>
      </c>
      <c r="F39" s="170"/>
      <c r="G39" s="103"/>
      <c r="H39" s="79"/>
    </row>
    <row r="40" spans="1:12" ht="15" customHeight="1" x14ac:dyDescent="0.2">
      <c r="A40" s="84"/>
      <c r="B40" s="104" t="s">
        <v>29</v>
      </c>
      <c r="C40" s="100"/>
      <c r="D40" s="100"/>
      <c r="E40" s="84"/>
      <c r="F40" s="84"/>
      <c r="G40" s="100"/>
      <c r="H40" s="84"/>
    </row>
    <row r="41" spans="1:12" ht="15" customHeight="1" x14ac:dyDescent="0.2">
      <c r="A41" s="84"/>
      <c r="B41" s="226" t="s">
        <v>35</v>
      </c>
      <c r="C41" s="226"/>
      <c r="D41" s="226"/>
      <c r="E41" s="226"/>
      <c r="F41" s="226"/>
      <c r="G41" s="226"/>
      <c r="H41" s="226"/>
    </row>
    <row r="42" spans="1:12" ht="15" customHeight="1" x14ac:dyDescent="0.2">
      <c r="A42" s="84"/>
      <c r="B42" s="226"/>
      <c r="C42" s="226"/>
      <c r="D42" s="226"/>
      <c r="E42" s="226"/>
      <c r="F42" s="226"/>
      <c r="G42" s="226"/>
      <c r="H42" s="226"/>
    </row>
    <row r="43" spans="1:12" x14ac:dyDescent="0.2">
      <c r="A43" s="84"/>
      <c r="B43" s="101"/>
      <c r="C43" s="102"/>
      <c r="D43" s="102"/>
      <c r="E43" s="84"/>
      <c r="F43" s="84"/>
      <c r="G43" s="84"/>
      <c r="H43" s="84"/>
    </row>
    <row r="44" spans="1:12" ht="13.5" thickBot="1" x14ac:dyDescent="0.25">
      <c r="A44" s="84"/>
      <c r="B44" s="82" t="s">
        <v>10</v>
      </c>
      <c r="C44" s="84"/>
      <c r="D44" s="84"/>
      <c r="E44" s="84"/>
      <c r="F44" s="84"/>
      <c r="G44" s="84"/>
      <c r="H44" s="84"/>
    </row>
    <row r="45" spans="1:12" ht="30" customHeight="1" thickBot="1" x14ac:dyDescent="0.25">
      <c r="A45" s="84"/>
      <c r="B45" s="94" t="s">
        <v>2</v>
      </c>
      <c r="C45" s="162" t="s">
        <v>3</v>
      </c>
      <c r="D45" s="63" t="s">
        <v>4</v>
      </c>
      <c r="E45" s="18" t="s">
        <v>25</v>
      </c>
      <c r="F45" s="162" t="s">
        <v>6</v>
      </c>
      <c r="G45" s="63" t="s">
        <v>7</v>
      </c>
      <c r="H45" s="18" t="s">
        <v>25</v>
      </c>
    </row>
    <row r="46" spans="1:12" x14ac:dyDescent="0.2">
      <c r="A46" s="84"/>
      <c r="B46" s="86" t="s">
        <v>36</v>
      </c>
      <c r="C46" s="169">
        <v>75</v>
      </c>
      <c r="D46" s="96">
        <v>87.8</v>
      </c>
      <c r="E46" s="97">
        <v>-0.15</v>
      </c>
      <c r="F46" s="169">
        <v>215.9</v>
      </c>
      <c r="G46" s="96">
        <v>282</v>
      </c>
      <c r="H46" s="97">
        <v>-0.23</v>
      </c>
      <c r="K46" s="222"/>
      <c r="L46" s="222"/>
    </row>
    <row r="47" spans="1:12" x14ac:dyDescent="0.2">
      <c r="A47" s="84"/>
      <c r="B47" s="105" t="s">
        <v>37</v>
      </c>
      <c r="C47" s="164">
        <v>8</v>
      </c>
      <c r="D47" s="88">
        <v>8.8000000000000007</v>
      </c>
      <c r="E47" s="89">
        <v>-0.09</v>
      </c>
      <c r="F47" s="164">
        <v>31.2</v>
      </c>
      <c r="G47" s="88">
        <v>34.700000000000003</v>
      </c>
      <c r="H47" s="89">
        <v>-0.1</v>
      </c>
      <c r="K47" s="222"/>
      <c r="L47" s="222"/>
    </row>
    <row r="48" spans="1:12" ht="13.5" thickBot="1" x14ac:dyDescent="0.25">
      <c r="A48" s="84"/>
      <c r="B48" s="90" t="s">
        <v>38</v>
      </c>
      <c r="C48" s="165">
        <v>83</v>
      </c>
      <c r="D48" s="91">
        <v>96.6</v>
      </c>
      <c r="E48" s="79">
        <v>-0.14000000000000001</v>
      </c>
      <c r="F48" s="165">
        <v>247.1</v>
      </c>
      <c r="G48" s="91">
        <v>316.7</v>
      </c>
      <c r="H48" s="79">
        <v>-0.22</v>
      </c>
      <c r="K48" s="222"/>
      <c r="L48" s="222"/>
    </row>
    <row r="49" spans="1:12" ht="15" customHeight="1" x14ac:dyDescent="0.2">
      <c r="A49" s="84"/>
      <c r="B49" s="106" t="s">
        <v>29</v>
      </c>
      <c r="C49" s="220"/>
      <c r="D49" s="220"/>
      <c r="E49" s="84"/>
      <c r="F49" s="220"/>
      <c r="G49" s="220"/>
      <c r="H49" s="84"/>
      <c r="K49" s="222"/>
      <c r="L49" s="222"/>
    </row>
    <row r="50" spans="1:12" ht="14.25" customHeight="1" x14ac:dyDescent="0.2">
      <c r="A50" s="84"/>
      <c r="B50" s="107"/>
      <c r="C50" s="108"/>
      <c r="D50" s="108"/>
      <c r="E50" s="84"/>
      <c r="F50" s="84"/>
      <c r="G50" s="84"/>
      <c r="H50" s="84"/>
      <c r="K50" s="222"/>
      <c r="L50" s="222"/>
    </row>
    <row r="51" spans="1:12" ht="13.5" thickBot="1" x14ac:dyDescent="0.25">
      <c r="A51" s="84"/>
      <c r="B51" s="82" t="s">
        <v>39</v>
      </c>
      <c r="C51" s="84"/>
      <c r="D51" s="84"/>
      <c r="E51" s="84"/>
      <c r="F51" s="84"/>
      <c r="G51" s="84"/>
      <c r="H51" s="84"/>
      <c r="K51" s="222"/>
      <c r="L51" s="222"/>
    </row>
    <row r="52" spans="1:12" ht="78" customHeight="1" thickBot="1" x14ac:dyDescent="0.25">
      <c r="A52" s="84"/>
      <c r="B52" s="110" t="s">
        <v>2</v>
      </c>
      <c r="C52" s="173" t="s">
        <v>40</v>
      </c>
      <c r="D52" s="80" t="s">
        <v>41</v>
      </c>
      <c r="E52" s="173" t="s">
        <v>42</v>
      </c>
      <c r="F52" s="80" t="s">
        <v>43</v>
      </c>
      <c r="G52" s="84"/>
      <c r="H52" s="84"/>
      <c r="K52" s="222"/>
      <c r="L52" s="222"/>
    </row>
    <row r="53" spans="1:12" x14ac:dyDescent="0.2">
      <c r="A53" s="84"/>
      <c r="B53" s="111" t="s">
        <v>44</v>
      </c>
      <c r="C53" s="174">
        <v>219.7</v>
      </c>
      <c r="D53" s="112">
        <v>219.3</v>
      </c>
      <c r="E53" s="174">
        <v>642.9</v>
      </c>
      <c r="F53" s="112">
        <v>650.79999999999995</v>
      </c>
      <c r="G53" s="84"/>
      <c r="H53" s="84"/>
      <c r="K53" s="222"/>
      <c r="L53" s="222"/>
    </row>
    <row r="54" spans="1:12" x14ac:dyDescent="0.2">
      <c r="A54" s="84"/>
      <c r="B54" s="113" t="s">
        <v>45</v>
      </c>
      <c r="C54" s="175">
        <v>159.80000000000001</v>
      </c>
      <c r="D54" s="114">
        <v>159.6</v>
      </c>
      <c r="E54" s="175">
        <v>458.9</v>
      </c>
      <c r="F54" s="114">
        <v>457.3</v>
      </c>
      <c r="G54" s="84"/>
      <c r="H54" s="84"/>
      <c r="K54" s="222"/>
      <c r="L54" s="222"/>
    </row>
    <row r="55" spans="1:12" x14ac:dyDescent="0.2">
      <c r="A55" s="84"/>
      <c r="B55" s="115" t="s">
        <v>46</v>
      </c>
      <c r="C55" s="166">
        <v>0.73</v>
      </c>
      <c r="D55" s="116">
        <v>0.73</v>
      </c>
      <c r="E55" s="166">
        <v>0.71</v>
      </c>
      <c r="F55" s="116">
        <v>0.7</v>
      </c>
      <c r="G55" s="84"/>
      <c r="H55" s="84"/>
      <c r="K55" s="222"/>
      <c r="L55" s="222"/>
    </row>
    <row r="56" spans="1:12" x14ac:dyDescent="0.2">
      <c r="A56" s="84"/>
      <c r="B56" s="113" t="s">
        <v>47</v>
      </c>
      <c r="C56" s="163">
        <v>23.8</v>
      </c>
      <c r="D56" s="78">
        <v>23.6</v>
      </c>
      <c r="E56" s="163">
        <v>55.6</v>
      </c>
      <c r="F56" s="78">
        <v>49.8</v>
      </c>
      <c r="G56" s="84"/>
      <c r="H56" s="84"/>
      <c r="K56" s="222"/>
      <c r="L56" s="222"/>
    </row>
    <row r="57" spans="1:12" x14ac:dyDescent="0.2">
      <c r="A57" s="84"/>
      <c r="B57" s="115" t="s">
        <v>17</v>
      </c>
      <c r="C57" s="166">
        <v>0.11</v>
      </c>
      <c r="D57" s="116">
        <v>0.11</v>
      </c>
      <c r="E57" s="166">
        <v>0.09</v>
      </c>
      <c r="F57" s="116">
        <v>0.08</v>
      </c>
      <c r="G57" s="84"/>
      <c r="H57" s="84"/>
      <c r="K57" s="222"/>
      <c r="L57" s="222"/>
    </row>
    <row r="58" spans="1:12" x14ac:dyDescent="0.2">
      <c r="A58" s="84"/>
      <c r="B58" s="47" t="s">
        <v>48</v>
      </c>
      <c r="C58" s="176" t="s">
        <v>3</v>
      </c>
      <c r="D58" s="81" t="s">
        <v>4</v>
      </c>
      <c r="E58" s="176" t="s">
        <v>6</v>
      </c>
      <c r="F58" s="81" t="s">
        <v>7</v>
      </c>
      <c r="G58" s="84"/>
      <c r="H58" s="84"/>
      <c r="K58" s="222"/>
      <c r="L58" s="222"/>
    </row>
    <row r="59" spans="1:12" x14ac:dyDescent="0.2">
      <c r="A59" s="84"/>
      <c r="B59" s="84" t="s">
        <v>49</v>
      </c>
      <c r="C59" s="177">
        <v>1.17</v>
      </c>
      <c r="D59" s="117">
        <v>1.17</v>
      </c>
      <c r="E59" s="177">
        <v>1.2</v>
      </c>
      <c r="F59" s="117">
        <v>1.1100000000000001</v>
      </c>
      <c r="G59" s="84"/>
      <c r="H59" s="84"/>
      <c r="K59" s="222"/>
      <c r="L59" s="222"/>
    </row>
    <row r="60" spans="1:12" ht="13.5" thickBot="1" x14ac:dyDescent="0.25">
      <c r="A60" s="84"/>
      <c r="B60" s="118" t="s">
        <v>50</v>
      </c>
      <c r="C60" s="178">
        <v>0.89</v>
      </c>
      <c r="D60" s="119">
        <v>0.9</v>
      </c>
      <c r="E60" s="178">
        <v>0.89</v>
      </c>
      <c r="F60" s="119">
        <v>0.87</v>
      </c>
      <c r="G60" s="84"/>
      <c r="H60" s="84"/>
      <c r="K60" s="222"/>
      <c r="L60" s="222"/>
    </row>
    <row r="61" spans="1:12" ht="12.75" customHeight="1" x14ac:dyDescent="0.2">
      <c r="A61" s="84"/>
      <c r="B61" s="227" t="s">
        <v>51</v>
      </c>
      <c r="C61" s="227"/>
      <c r="D61" s="227"/>
      <c r="E61" s="227"/>
      <c r="F61" s="227"/>
      <c r="G61" s="84"/>
      <c r="H61" s="84"/>
      <c r="K61" s="222"/>
      <c r="L61" s="222"/>
    </row>
    <row r="62" spans="1:12" x14ac:dyDescent="0.2">
      <c r="A62" s="84"/>
      <c r="B62" s="228"/>
      <c r="C62" s="228"/>
      <c r="D62" s="228"/>
      <c r="E62" s="228"/>
      <c r="F62" s="228"/>
      <c r="G62" s="84"/>
      <c r="H62" s="84"/>
      <c r="K62" s="222"/>
      <c r="L62" s="222"/>
    </row>
    <row r="63" spans="1:12" x14ac:dyDescent="0.2">
      <c r="A63" s="84"/>
      <c r="B63" s="228"/>
      <c r="C63" s="228"/>
      <c r="D63" s="228"/>
      <c r="E63" s="228"/>
      <c r="F63" s="228"/>
      <c r="G63" s="84"/>
      <c r="H63" s="84"/>
      <c r="K63" s="222"/>
      <c r="L63" s="222"/>
    </row>
    <row r="64" spans="1:12" x14ac:dyDescent="0.2">
      <c r="A64" s="84"/>
      <c r="B64" s="107"/>
      <c r="C64" s="84"/>
      <c r="D64" s="84"/>
      <c r="E64" s="84"/>
      <c r="F64" s="84"/>
      <c r="G64" s="84"/>
      <c r="H64" s="84"/>
      <c r="K64" s="222"/>
      <c r="L64" s="222"/>
    </row>
    <row r="65" spans="1:12" ht="13.5" thickBot="1" x14ac:dyDescent="0.25">
      <c r="A65" s="84"/>
      <c r="B65" s="82" t="s">
        <v>52</v>
      </c>
      <c r="C65" s="84"/>
      <c r="D65" s="84"/>
      <c r="E65" s="84"/>
      <c r="F65" s="84"/>
      <c r="G65" s="84"/>
      <c r="H65" s="84"/>
      <c r="K65" s="222"/>
      <c r="L65" s="222"/>
    </row>
    <row r="66" spans="1:12" ht="30" customHeight="1" thickBot="1" x14ac:dyDescent="0.25">
      <c r="A66" s="84"/>
      <c r="B66" s="94" t="s">
        <v>2</v>
      </c>
      <c r="C66" s="162" t="s">
        <v>3</v>
      </c>
      <c r="D66" s="63" t="s">
        <v>4</v>
      </c>
      <c r="E66" s="18" t="s">
        <v>25</v>
      </c>
      <c r="F66" s="162" t="s">
        <v>6</v>
      </c>
      <c r="G66" s="63" t="s">
        <v>7</v>
      </c>
      <c r="H66" s="18" t="s">
        <v>25</v>
      </c>
      <c r="K66" s="222"/>
      <c r="L66" s="222"/>
    </row>
    <row r="67" spans="1:12" x14ac:dyDescent="0.2">
      <c r="A67" s="84"/>
      <c r="B67" s="13" t="s">
        <v>53</v>
      </c>
      <c r="C67" s="169">
        <v>17.2</v>
      </c>
      <c r="D67" s="96">
        <v>-1.2</v>
      </c>
      <c r="E67" s="97"/>
      <c r="F67" s="169">
        <v>43.3</v>
      </c>
      <c r="G67" s="96">
        <v>-159.69999999999999</v>
      </c>
      <c r="H67" s="97">
        <v>-1.27</v>
      </c>
      <c r="K67" s="222"/>
      <c r="L67" s="222"/>
    </row>
    <row r="68" spans="1:12" x14ac:dyDescent="0.2">
      <c r="A68" s="84"/>
      <c r="B68" s="86" t="s">
        <v>54</v>
      </c>
      <c r="C68" s="163">
        <v>17.2</v>
      </c>
      <c r="D68" s="78">
        <v>-1.1000000000000001</v>
      </c>
      <c r="E68" s="37"/>
      <c r="F68" s="163">
        <v>43.4</v>
      </c>
      <c r="G68" s="78">
        <v>-159.6</v>
      </c>
      <c r="H68" s="37">
        <v>-1.27</v>
      </c>
      <c r="K68" s="222"/>
      <c r="L68" s="222"/>
    </row>
    <row r="69" spans="1:12" x14ac:dyDescent="0.2">
      <c r="A69" s="84"/>
      <c r="B69" s="86" t="s">
        <v>55</v>
      </c>
      <c r="C69" s="163">
        <v>11.9</v>
      </c>
      <c r="D69" s="78">
        <v>34.5</v>
      </c>
      <c r="E69" s="37">
        <v>-0.66</v>
      </c>
      <c r="F69" s="163">
        <v>22.4</v>
      </c>
      <c r="G69" s="78">
        <v>21.7</v>
      </c>
      <c r="H69" s="37">
        <v>0.04</v>
      </c>
      <c r="K69" s="222"/>
      <c r="L69" s="222"/>
    </row>
    <row r="70" spans="1:12" x14ac:dyDescent="0.2">
      <c r="A70" s="84"/>
      <c r="B70" s="86" t="s">
        <v>56</v>
      </c>
      <c r="C70" s="163">
        <v>-2.8</v>
      </c>
      <c r="D70" s="78">
        <v>-10.6</v>
      </c>
      <c r="E70" s="37">
        <v>-0.74</v>
      </c>
      <c r="F70" s="163">
        <v>-5.2</v>
      </c>
      <c r="G70" s="78">
        <v>-7.9</v>
      </c>
      <c r="H70" s="37">
        <v>-0.34</v>
      </c>
      <c r="K70" s="222"/>
      <c r="L70" s="222"/>
    </row>
    <row r="71" spans="1:12" x14ac:dyDescent="0.2">
      <c r="A71" s="84"/>
      <c r="B71" s="86" t="s">
        <v>57</v>
      </c>
      <c r="C71" s="163">
        <v>0</v>
      </c>
      <c r="D71" s="78">
        <v>0</v>
      </c>
      <c r="E71" s="37"/>
      <c r="F71" s="163">
        <v>0</v>
      </c>
      <c r="G71" s="78">
        <v>168.7</v>
      </c>
      <c r="H71" s="37"/>
      <c r="K71" s="222"/>
      <c r="L71" s="222"/>
    </row>
    <row r="72" spans="1:12" x14ac:dyDescent="0.2">
      <c r="A72" s="84"/>
      <c r="B72" s="105" t="s">
        <v>58</v>
      </c>
      <c r="C72" s="164"/>
      <c r="D72" s="88">
        <v>15.3</v>
      </c>
      <c r="E72" s="89"/>
      <c r="F72" s="164"/>
      <c r="G72" s="88">
        <v>15.3</v>
      </c>
      <c r="H72" s="89"/>
      <c r="K72" s="222"/>
      <c r="L72" s="222"/>
    </row>
    <row r="73" spans="1:12" ht="13.5" thickBot="1" x14ac:dyDescent="0.25">
      <c r="A73" s="84"/>
      <c r="B73" s="90" t="s">
        <v>59</v>
      </c>
      <c r="C73" s="165">
        <v>26.3</v>
      </c>
      <c r="D73" s="91">
        <v>38.1</v>
      </c>
      <c r="E73" s="79">
        <v>-0.31</v>
      </c>
      <c r="F73" s="165">
        <v>60.6</v>
      </c>
      <c r="G73" s="91">
        <v>38.299999999999997</v>
      </c>
      <c r="H73" s="79">
        <v>0.57999999999999996</v>
      </c>
      <c r="K73" s="222"/>
      <c r="L73" s="222"/>
    </row>
    <row r="74" spans="1:12" x14ac:dyDescent="0.2">
      <c r="A74" s="84"/>
      <c r="B74" s="21"/>
      <c r="C74" s="179"/>
      <c r="D74" s="121"/>
      <c r="E74" s="122"/>
      <c r="F74" s="179"/>
      <c r="G74" s="121"/>
      <c r="H74" s="122"/>
      <c r="K74" s="222"/>
      <c r="L74" s="222"/>
    </row>
    <row r="75" spans="1:12" ht="13.5" thickBot="1" x14ac:dyDescent="0.25">
      <c r="A75" s="84"/>
      <c r="B75" s="90" t="s">
        <v>60</v>
      </c>
      <c r="C75" s="211">
        <v>0.11</v>
      </c>
      <c r="D75" s="212">
        <v>0.16</v>
      </c>
      <c r="E75" s="120">
        <v>-0.3</v>
      </c>
      <c r="F75" s="211">
        <v>0.26</v>
      </c>
      <c r="G75" s="212">
        <v>0.16</v>
      </c>
      <c r="H75" s="83">
        <v>0.62</v>
      </c>
      <c r="K75" s="222"/>
      <c r="L75" s="222"/>
    </row>
    <row r="76" spans="1:12" ht="15" customHeight="1" x14ac:dyDescent="0.2">
      <c r="A76" s="84"/>
      <c r="B76" s="107" t="s">
        <v>29</v>
      </c>
      <c r="C76" s="108"/>
      <c r="D76" s="108"/>
      <c r="E76" s="84"/>
      <c r="F76" s="84"/>
      <c r="G76" s="84"/>
      <c r="H76" s="84"/>
      <c r="K76" s="222"/>
      <c r="L76" s="222"/>
    </row>
    <row r="77" spans="1:12" x14ac:dyDescent="0.2">
      <c r="A77" s="84"/>
      <c r="B77" s="84"/>
      <c r="C77" s="84"/>
      <c r="D77" s="84"/>
      <c r="E77" s="84"/>
      <c r="F77" s="84"/>
      <c r="G77" s="84"/>
      <c r="H77" s="84"/>
      <c r="K77" s="222"/>
      <c r="L77" s="222"/>
    </row>
    <row r="78" spans="1:12" ht="13.5" thickBot="1" x14ac:dyDescent="0.25">
      <c r="A78" s="84"/>
      <c r="B78" s="82" t="s">
        <v>61</v>
      </c>
      <c r="C78" s="84"/>
      <c r="D78" s="84"/>
      <c r="E78" s="84"/>
      <c r="F78" s="84"/>
      <c r="G78" s="84"/>
      <c r="H78" s="84"/>
      <c r="K78" s="222"/>
      <c r="L78" s="222"/>
    </row>
    <row r="79" spans="1:12" ht="30" customHeight="1" thickBot="1" x14ac:dyDescent="0.25">
      <c r="A79" s="84"/>
      <c r="B79" s="94" t="s">
        <v>62</v>
      </c>
      <c r="C79" s="162" t="s">
        <v>3</v>
      </c>
      <c r="D79" s="63" t="s">
        <v>4</v>
      </c>
      <c r="E79" s="162" t="s">
        <v>6</v>
      </c>
      <c r="F79" s="63" t="s">
        <v>7</v>
      </c>
      <c r="G79" s="84"/>
      <c r="H79" s="84"/>
      <c r="K79" s="222"/>
      <c r="L79" s="222"/>
    </row>
    <row r="80" spans="1:12" x14ac:dyDescent="0.2">
      <c r="A80" s="84"/>
      <c r="B80" s="123" t="s">
        <v>26</v>
      </c>
      <c r="C80" s="180">
        <v>12.4</v>
      </c>
      <c r="D80" s="109">
        <v>5.0999999999999996</v>
      </c>
      <c r="E80" s="180">
        <v>48.8</v>
      </c>
      <c r="F80" s="109">
        <v>28.2</v>
      </c>
      <c r="G80" s="84"/>
      <c r="H80" s="84"/>
      <c r="K80" s="222"/>
      <c r="L80" s="222"/>
    </row>
    <row r="81" spans="1:12" x14ac:dyDescent="0.2">
      <c r="A81" s="84"/>
      <c r="B81" s="124" t="s">
        <v>63</v>
      </c>
      <c r="C81" s="180">
        <v>10.4</v>
      </c>
      <c r="D81" s="109">
        <v>36.200000000000003</v>
      </c>
      <c r="E81" s="180">
        <v>-5.4</v>
      </c>
      <c r="F81" s="109">
        <v>8.9</v>
      </c>
      <c r="G81" s="84"/>
      <c r="H81" s="84"/>
      <c r="K81" s="222"/>
      <c r="L81" s="222"/>
    </row>
    <row r="82" spans="1:12" x14ac:dyDescent="0.2">
      <c r="A82" s="84"/>
      <c r="B82" s="124" t="s">
        <v>9</v>
      </c>
      <c r="C82" s="163">
        <v>-1.1000000000000001</v>
      </c>
      <c r="D82" s="78">
        <v>-1.6</v>
      </c>
      <c r="E82" s="163">
        <v>-2</v>
      </c>
      <c r="F82" s="78">
        <v>-2.7</v>
      </c>
      <c r="G82" s="84"/>
      <c r="H82" s="84"/>
      <c r="K82" s="222"/>
      <c r="L82" s="222"/>
    </row>
    <row r="83" spans="1:12" x14ac:dyDescent="0.2">
      <c r="A83" s="84"/>
      <c r="B83" s="98" t="s">
        <v>10</v>
      </c>
      <c r="C83" s="183">
        <v>-9.8000000000000007</v>
      </c>
      <c r="D83" s="78">
        <v>-5.2</v>
      </c>
      <c r="E83" s="183">
        <v>-19</v>
      </c>
      <c r="F83" s="78">
        <v>-12.7</v>
      </c>
      <c r="G83" s="84"/>
      <c r="H83" s="84"/>
      <c r="K83" s="222"/>
      <c r="L83" s="222"/>
    </row>
    <row r="84" spans="1:12" ht="13.5" thickBot="1" x14ac:dyDescent="0.25">
      <c r="A84" s="84"/>
      <c r="B84" s="6" t="s">
        <v>64</v>
      </c>
      <c r="C84" s="184">
        <v>11.9</v>
      </c>
      <c r="D84" s="130">
        <v>34.5</v>
      </c>
      <c r="E84" s="184">
        <v>22.4</v>
      </c>
      <c r="F84" s="130">
        <v>21.7</v>
      </c>
      <c r="G84" s="84"/>
      <c r="H84" s="84"/>
      <c r="K84" s="222"/>
      <c r="L84" s="222"/>
    </row>
    <row r="85" spans="1:12" ht="15" customHeight="1" x14ac:dyDescent="0.2">
      <c r="A85" s="84"/>
      <c r="B85" s="107"/>
      <c r="C85" s="125"/>
      <c r="D85" s="125"/>
      <c r="E85" s="125"/>
      <c r="F85" s="125"/>
      <c r="G85" s="84"/>
      <c r="H85" s="84"/>
      <c r="K85" s="222"/>
      <c r="L85" s="222"/>
    </row>
    <row r="86" spans="1:12" x14ac:dyDescent="0.2">
      <c r="A86" s="84"/>
      <c r="B86" s="84"/>
      <c r="C86" s="84"/>
      <c r="D86" s="84"/>
      <c r="E86" s="84"/>
      <c r="F86" s="84"/>
      <c r="G86" s="84"/>
      <c r="H86" s="84"/>
      <c r="K86" s="222"/>
      <c r="L86" s="222"/>
    </row>
    <row r="87" spans="1:12" ht="13.5" thickBot="1" x14ac:dyDescent="0.25">
      <c r="A87" s="84"/>
      <c r="B87" s="82" t="s">
        <v>65</v>
      </c>
      <c r="C87" s="84"/>
      <c r="D87" s="84"/>
      <c r="E87" s="84"/>
      <c r="F87" s="84"/>
      <c r="G87" s="84"/>
      <c r="H87" s="84"/>
      <c r="K87" s="222"/>
      <c r="L87" s="222"/>
    </row>
    <row r="88" spans="1:12" ht="30" customHeight="1" thickBot="1" x14ac:dyDescent="0.25">
      <c r="A88" s="84"/>
      <c r="B88" s="94" t="s">
        <v>62</v>
      </c>
      <c r="C88" s="181">
        <v>43373</v>
      </c>
      <c r="D88" s="126">
        <v>43008</v>
      </c>
      <c r="E88" s="84"/>
      <c r="F88" s="84"/>
      <c r="G88" s="84"/>
      <c r="H88" s="84"/>
      <c r="K88" s="222"/>
      <c r="L88" s="222"/>
    </row>
    <row r="89" spans="1:12" x14ac:dyDescent="0.2">
      <c r="A89" s="84"/>
      <c r="B89" s="84" t="s">
        <v>66</v>
      </c>
      <c r="C89" s="180">
        <v>154.9</v>
      </c>
      <c r="D89" s="109">
        <v>78.599999999999994</v>
      </c>
      <c r="E89" s="84"/>
      <c r="F89" s="84"/>
      <c r="G89" s="84"/>
      <c r="H89" s="84"/>
      <c r="K89" s="222"/>
      <c r="L89" s="222"/>
    </row>
    <row r="90" spans="1:12" x14ac:dyDescent="0.2">
      <c r="A90" s="84"/>
      <c r="B90" s="84" t="s">
        <v>63</v>
      </c>
      <c r="C90" s="171">
        <v>4.2</v>
      </c>
      <c r="D90" s="127">
        <v>27.4</v>
      </c>
      <c r="E90" s="84"/>
      <c r="F90" s="84"/>
      <c r="G90" s="84"/>
      <c r="H90" s="84"/>
      <c r="K90" s="222"/>
      <c r="L90" s="222"/>
    </row>
    <row r="91" spans="1:12" x14ac:dyDescent="0.2">
      <c r="A91" s="84"/>
      <c r="B91" s="124" t="s">
        <v>9</v>
      </c>
      <c r="C91" s="182">
        <v>28.6</v>
      </c>
      <c r="D91" s="128">
        <v>30.9</v>
      </c>
      <c r="E91" s="84"/>
      <c r="F91" s="84"/>
      <c r="G91" s="84"/>
      <c r="H91" s="84"/>
      <c r="K91" s="222"/>
      <c r="L91" s="222"/>
    </row>
    <row r="92" spans="1:12" x14ac:dyDescent="0.2">
      <c r="A92" s="84"/>
      <c r="B92" s="98" t="s">
        <v>10</v>
      </c>
      <c r="C92" s="183">
        <v>96.9</v>
      </c>
      <c r="D92" s="129">
        <v>121.3</v>
      </c>
      <c r="E92" s="84"/>
      <c r="F92" s="84"/>
      <c r="G92" s="84"/>
      <c r="H92" s="84"/>
      <c r="K92" s="222"/>
      <c r="L92" s="222"/>
    </row>
    <row r="93" spans="1:12" ht="13.5" thickBot="1" x14ac:dyDescent="0.25">
      <c r="A93" s="84"/>
      <c r="B93" s="6" t="s">
        <v>64</v>
      </c>
      <c r="C93" s="184">
        <v>284.7</v>
      </c>
      <c r="D93" s="130">
        <v>258.2</v>
      </c>
      <c r="E93" s="84"/>
      <c r="F93" s="84"/>
      <c r="G93" s="84"/>
      <c r="H93" s="84"/>
      <c r="K93" s="222"/>
      <c r="L93" s="222"/>
    </row>
    <row r="94" spans="1:12" ht="15" customHeight="1" x14ac:dyDescent="0.2">
      <c r="A94" s="84"/>
      <c r="B94" s="131" t="s">
        <v>67</v>
      </c>
      <c r="C94" s="218"/>
      <c r="D94" s="218"/>
      <c r="E94" s="84"/>
      <c r="F94" s="84"/>
      <c r="G94" s="84"/>
      <c r="H94" s="84"/>
      <c r="K94" s="222"/>
      <c r="L94" s="222"/>
    </row>
    <row r="95" spans="1:12" x14ac:dyDescent="0.2">
      <c r="A95" s="84"/>
      <c r="B95" s="84"/>
      <c r="C95" s="84"/>
      <c r="D95" s="84"/>
      <c r="E95" s="84"/>
      <c r="F95" s="84"/>
      <c r="G95" s="84"/>
      <c r="H95" s="84"/>
      <c r="K95" s="222"/>
      <c r="L95" s="222"/>
    </row>
    <row r="96" spans="1:12" ht="13.5" thickBot="1" x14ac:dyDescent="0.25">
      <c r="A96" s="84"/>
      <c r="B96" s="82" t="s">
        <v>68</v>
      </c>
      <c r="C96" s="84"/>
      <c r="D96" s="84"/>
      <c r="E96" s="84"/>
      <c r="F96" s="84"/>
      <c r="G96" s="84"/>
      <c r="H96" s="84"/>
      <c r="K96" s="222"/>
      <c r="L96" s="222"/>
    </row>
    <row r="97" spans="1:12" ht="33" customHeight="1" thickBot="1" x14ac:dyDescent="0.25">
      <c r="A97" s="84"/>
      <c r="B97" s="94" t="s">
        <v>62</v>
      </c>
      <c r="C97" s="162" t="s">
        <v>3</v>
      </c>
      <c r="D97" s="63" t="s">
        <v>4</v>
      </c>
      <c r="E97" s="18" t="s">
        <v>25</v>
      </c>
      <c r="F97" s="162" t="s">
        <v>6</v>
      </c>
      <c r="G97" s="63" t="s">
        <v>7</v>
      </c>
      <c r="H97" s="18" t="s">
        <v>25</v>
      </c>
      <c r="K97" s="222"/>
      <c r="L97" s="222"/>
    </row>
    <row r="98" spans="1:12" x14ac:dyDescent="0.2">
      <c r="A98" s="84"/>
      <c r="B98" s="86" t="s">
        <v>69</v>
      </c>
      <c r="C98" s="163">
        <v>9.3000000000000007</v>
      </c>
      <c r="D98" s="78">
        <v>8.6</v>
      </c>
      <c r="E98" s="37">
        <v>0.08</v>
      </c>
      <c r="F98" s="163">
        <v>22.5</v>
      </c>
      <c r="G98" s="78">
        <v>22.7</v>
      </c>
      <c r="H98" s="37">
        <v>-0.01</v>
      </c>
      <c r="K98" s="222"/>
      <c r="L98" s="222"/>
    </row>
    <row r="99" spans="1:12" x14ac:dyDescent="0.2">
      <c r="A99" s="84"/>
      <c r="B99" s="86" t="s">
        <v>70</v>
      </c>
      <c r="C99" s="185">
        <v>12.3</v>
      </c>
      <c r="D99" s="132">
        <v>7.8</v>
      </c>
      <c r="E99" s="75">
        <v>0.57999999999999996</v>
      </c>
      <c r="F99" s="185">
        <v>32.9</v>
      </c>
      <c r="G99" s="132">
        <v>23.9</v>
      </c>
      <c r="H99" s="75">
        <v>0.37</v>
      </c>
      <c r="K99" s="222"/>
      <c r="L99" s="222"/>
    </row>
    <row r="100" spans="1:12" x14ac:dyDescent="0.2">
      <c r="A100" s="84"/>
      <c r="B100" s="86" t="s">
        <v>71</v>
      </c>
      <c r="C100" s="185">
        <v>1.8</v>
      </c>
      <c r="D100" s="132">
        <v>2.1</v>
      </c>
      <c r="E100" s="75">
        <v>-0.15</v>
      </c>
      <c r="F100" s="185">
        <v>6.3</v>
      </c>
      <c r="G100" s="132">
        <v>10</v>
      </c>
      <c r="H100" s="75">
        <v>-0.36</v>
      </c>
      <c r="K100" s="222"/>
      <c r="L100" s="222"/>
    </row>
    <row r="101" spans="1:12" x14ac:dyDescent="0.2">
      <c r="A101" s="84"/>
      <c r="B101" s="98" t="s">
        <v>72</v>
      </c>
      <c r="C101" s="186">
        <v>4.5999999999999996</v>
      </c>
      <c r="D101" s="133">
        <v>6.5</v>
      </c>
      <c r="E101" s="76">
        <v>-0.28000000000000003</v>
      </c>
      <c r="F101" s="186">
        <v>13.2</v>
      </c>
      <c r="G101" s="133">
        <v>22.7</v>
      </c>
      <c r="H101" s="76">
        <v>-0.42</v>
      </c>
      <c r="K101" s="222"/>
      <c r="L101" s="222"/>
    </row>
    <row r="102" spans="1:12" ht="13.5" thickBot="1" x14ac:dyDescent="0.25">
      <c r="A102" s="84"/>
      <c r="B102" s="42" t="s">
        <v>64</v>
      </c>
      <c r="C102" s="187">
        <v>28</v>
      </c>
      <c r="D102" s="134">
        <v>25</v>
      </c>
      <c r="E102" s="135">
        <v>0.12</v>
      </c>
      <c r="F102" s="187">
        <v>74.900000000000006</v>
      </c>
      <c r="G102" s="134">
        <v>79.3</v>
      </c>
      <c r="H102" s="135">
        <v>-0.05</v>
      </c>
      <c r="K102" s="222"/>
      <c r="L102" s="222"/>
    </row>
    <row r="103" spans="1:12" ht="14.25" x14ac:dyDescent="0.2">
      <c r="A103" s="84"/>
      <c r="B103" s="136" t="s">
        <v>73</v>
      </c>
      <c r="C103" s="217"/>
      <c r="D103" s="217"/>
      <c r="E103" s="84"/>
      <c r="F103" s="217"/>
      <c r="G103" s="217"/>
      <c r="H103" s="84"/>
      <c r="K103" s="222"/>
      <c r="L103" s="222"/>
    </row>
    <row r="122" spans="1:8" x14ac:dyDescent="0.2">
      <c r="A122" s="84"/>
      <c r="B122" s="84"/>
      <c r="C122" s="84"/>
      <c r="D122" s="84"/>
      <c r="E122" s="84"/>
      <c r="F122" s="84"/>
      <c r="G122" s="84"/>
      <c r="H122" s="84"/>
    </row>
  </sheetData>
  <mergeCells count="3">
    <mergeCell ref="B21:H22"/>
    <mergeCell ref="B41:H42"/>
    <mergeCell ref="B61:F63"/>
  </mergeCells>
  <pageMargins left="0.70866141732283505" right="0.70866141732283505" top="0.74803149606299202" bottom="0.74803149606299202" header="0.31496062992126" footer="0.31496062992126"/>
  <pageSetup paperSize="9" scale="26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rowBreaks count="1" manualBreakCount="1">
    <brk id="42" min="1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1B12"/>
    <pageSetUpPr fitToPage="1"/>
  </sheetPr>
  <dimension ref="B1:H41"/>
  <sheetViews>
    <sheetView showGridLines="0" topLeftCell="A7" zoomScale="90" zoomScaleNormal="90" zoomScaleSheetLayoutView="85" workbookViewId="0">
      <selection activeCell="B20" sqref="B20"/>
    </sheetView>
  </sheetViews>
  <sheetFormatPr defaultRowHeight="12.75" x14ac:dyDescent="0.2"/>
  <cols>
    <col min="2" max="2" width="56" customWidth="1"/>
    <col min="3" max="6" width="11.5703125" customWidth="1"/>
  </cols>
  <sheetData>
    <row r="1" spans="2:8" x14ac:dyDescent="0.2">
      <c r="B1" s="1"/>
      <c r="C1" s="1"/>
      <c r="D1" s="1"/>
    </row>
    <row r="2" spans="2:8" ht="20.25" x14ac:dyDescent="0.3">
      <c r="B2" s="10" t="s">
        <v>74</v>
      </c>
      <c r="C2" s="1"/>
      <c r="D2" s="1"/>
    </row>
    <row r="3" spans="2:8" x14ac:dyDescent="0.2">
      <c r="B3" s="9" t="s">
        <v>1</v>
      </c>
      <c r="C3" s="1"/>
      <c r="D3" s="1"/>
    </row>
    <row r="4" spans="2:8" ht="13.5" thickBot="1" x14ac:dyDescent="0.25">
      <c r="B4" s="2"/>
      <c r="C4" s="1"/>
      <c r="D4" s="1"/>
    </row>
    <row r="5" spans="2:8" s="4" customFormat="1" ht="30" customHeight="1" thickBot="1" x14ac:dyDescent="0.25">
      <c r="B5" s="35" t="s">
        <v>75</v>
      </c>
      <c r="C5" s="173" t="s">
        <v>76</v>
      </c>
      <c r="D5" s="18" t="s">
        <v>77</v>
      </c>
      <c r="E5" s="173" t="s">
        <v>78</v>
      </c>
      <c r="F5" s="18" t="s">
        <v>79</v>
      </c>
    </row>
    <row r="6" spans="2:8" x14ac:dyDescent="0.2">
      <c r="B6" s="21" t="s">
        <v>11</v>
      </c>
      <c r="C6" s="215">
        <v>219690</v>
      </c>
      <c r="D6" s="216">
        <v>218649</v>
      </c>
      <c r="E6" s="215">
        <v>642852</v>
      </c>
      <c r="F6" s="216">
        <v>684697</v>
      </c>
      <c r="H6" s="147"/>
    </row>
    <row r="7" spans="2:8" x14ac:dyDescent="0.2">
      <c r="B7" s="19" t="s">
        <v>80</v>
      </c>
      <c r="C7" s="189">
        <v>59875</v>
      </c>
      <c r="D7" s="11">
        <v>74457</v>
      </c>
      <c r="E7" s="189">
        <v>183942</v>
      </c>
      <c r="F7" s="11">
        <v>244412</v>
      </c>
    </row>
    <row r="8" spans="2:8" ht="13.5" thickBot="1" x14ac:dyDescent="0.25">
      <c r="B8" s="6" t="s">
        <v>12</v>
      </c>
      <c r="C8" s="190">
        <v>159815</v>
      </c>
      <c r="D8" s="7">
        <v>144192</v>
      </c>
      <c r="E8" s="190">
        <v>458910</v>
      </c>
      <c r="F8" s="7">
        <v>440285</v>
      </c>
    </row>
    <row r="9" spans="2:8" x14ac:dyDescent="0.2">
      <c r="B9" s="13"/>
      <c r="C9" s="191"/>
      <c r="D9" s="14"/>
      <c r="E9" s="191"/>
      <c r="F9" s="14"/>
    </row>
    <row r="10" spans="2:8" x14ac:dyDescent="0.2">
      <c r="B10" s="12" t="s">
        <v>81</v>
      </c>
      <c r="C10" s="191">
        <v>53557</v>
      </c>
      <c r="D10" s="14">
        <v>51636</v>
      </c>
      <c r="E10" s="191">
        <v>156416</v>
      </c>
      <c r="F10" s="14">
        <v>155402</v>
      </c>
    </row>
    <row r="11" spans="2:8" x14ac:dyDescent="0.2">
      <c r="B11" s="12" t="s">
        <v>82</v>
      </c>
      <c r="C11" s="191">
        <v>28221</v>
      </c>
      <c r="D11" s="14">
        <v>24430</v>
      </c>
      <c r="E11" s="191">
        <v>78695</v>
      </c>
      <c r="F11" s="14">
        <v>71231</v>
      </c>
    </row>
    <row r="12" spans="2:8" x14ac:dyDescent="0.2">
      <c r="B12" s="12" t="s">
        <v>83</v>
      </c>
      <c r="C12" s="191">
        <v>9545</v>
      </c>
      <c r="D12" s="14">
        <v>10419</v>
      </c>
      <c r="E12" s="191">
        <v>27155</v>
      </c>
      <c r="F12" s="14">
        <v>42718</v>
      </c>
    </row>
    <row r="13" spans="2:8" x14ac:dyDescent="0.2">
      <c r="B13" s="12" t="s">
        <v>84</v>
      </c>
      <c r="C13" s="191">
        <v>44710</v>
      </c>
      <c r="D13" s="14">
        <v>58092</v>
      </c>
      <c r="E13" s="191">
        <v>141086</v>
      </c>
      <c r="F13" s="14">
        <v>158620</v>
      </c>
    </row>
    <row r="14" spans="2:8" x14ac:dyDescent="0.2">
      <c r="B14" s="19" t="s">
        <v>57</v>
      </c>
      <c r="C14" s="189">
        <v>0</v>
      </c>
      <c r="D14" s="11">
        <v>0</v>
      </c>
      <c r="E14" s="189">
        <v>0</v>
      </c>
      <c r="F14" s="11">
        <v>168687</v>
      </c>
    </row>
    <row r="15" spans="2:8" x14ac:dyDescent="0.2">
      <c r="B15" s="2" t="s">
        <v>85</v>
      </c>
      <c r="C15" s="192">
        <v>136033</v>
      </c>
      <c r="D15" s="8">
        <v>144577</v>
      </c>
      <c r="E15" s="192">
        <v>403352</v>
      </c>
      <c r="F15" s="8">
        <v>596658</v>
      </c>
      <c r="G15" s="38"/>
      <c r="H15" s="38"/>
    </row>
    <row r="16" spans="2:8" x14ac:dyDescent="0.2">
      <c r="B16" s="19"/>
      <c r="C16" s="189"/>
      <c r="D16" s="11"/>
      <c r="E16" s="189"/>
      <c r="F16" s="11"/>
    </row>
    <row r="17" spans="2:6" ht="13.5" thickBot="1" x14ac:dyDescent="0.25">
      <c r="B17" s="6" t="s">
        <v>86</v>
      </c>
      <c r="C17" s="190">
        <v>23782</v>
      </c>
      <c r="D17" s="7">
        <v>-385</v>
      </c>
      <c r="E17" s="190">
        <v>55558</v>
      </c>
      <c r="F17" s="7">
        <v>-156373</v>
      </c>
    </row>
    <row r="18" spans="2:6" x14ac:dyDescent="0.2">
      <c r="B18" s="13"/>
      <c r="C18" s="191"/>
      <c r="D18" s="14"/>
      <c r="E18" s="191"/>
      <c r="F18" s="14"/>
    </row>
    <row r="19" spans="2:6" x14ac:dyDescent="0.2">
      <c r="B19" s="12" t="s">
        <v>87</v>
      </c>
      <c r="C19" s="191">
        <v>-318</v>
      </c>
      <c r="D19" s="14">
        <v>-483</v>
      </c>
      <c r="E19" s="191">
        <v>-762</v>
      </c>
      <c r="F19" s="14">
        <v>-1466</v>
      </c>
    </row>
    <row r="20" spans="2:6" x14ac:dyDescent="0.2">
      <c r="B20" s="12" t="s">
        <v>88</v>
      </c>
      <c r="C20" s="191">
        <v>-318</v>
      </c>
      <c r="D20" s="14">
        <v>-115</v>
      </c>
      <c r="E20" s="191">
        <v>-544</v>
      </c>
      <c r="F20" s="14">
        <v>1741</v>
      </c>
    </row>
    <row r="21" spans="2:6" x14ac:dyDescent="0.2">
      <c r="B21" s="19" t="s">
        <v>89</v>
      </c>
      <c r="C21" s="189">
        <v>105</v>
      </c>
      <c r="D21" s="11">
        <v>203</v>
      </c>
      <c r="E21" s="189">
        <v>380</v>
      </c>
      <c r="F21" s="11">
        <v>556</v>
      </c>
    </row>
    <row r="22" spans="2:6" ht="13.5" thickBot="1" x14ac:dyDescent="0.25">
      <c r="B22" s="6" t="s">
        <v>90</v>
      </c>
      <c r="C22" s="190">
        <v>23251</v>
      </c>
      <c r="D22" s="7">
        <v>-780</v>
      </c>
      <c r="E22" s="190">
        <v>54632</v>
      </c>
      <c r="F22" s="7">
        <v>-155542</v>
      </c>
    </row>
    <row r="23" spans="2:6" x14ac:dyDescent="0.2">
      <c r="B23" s="13"/>
      <c r="C23" s="191"/>
      <c r="D23" s="14"/>
      <c r="E23" s="191"/>
      <c r="F23" s="14"/>
    </row>
    <row r="24" spans="2:6" x14ac:dyDescent="0.2">
      <c r="B24" s="41" t="s">
        <v>91</v>
      </c>
      <c r="C24" s="189">
        <v>-6091</v>
      </c>
      <c r="D24" s="11">
        <v>-418</v>
      </c>
      <c r="E24" s="189">
        <v>-11296</v>
      </c>
      <c r="F24" s="11">
        <v>-4203</v>
      </c>
    </row>
    <row r="25" spans="2:6" ht="13.5" thickBot="1" x14ac:dyDescent="0.25">
      <c r="B25" s="6" t="s">
        <v>18</v>
      </c>
      <c r="C25" s="190">
        <v>17160</v>
      </c>
      <c r="D25" s="7">
        <v>-1198</v>
      </c>
      <c r="E25" s="190">
        <v>43336</v>
      </c>
      <c r="F25" s="7">
        <v>-159745</v>
      </c>
    </row>
    <row r="26" spans="2:6" x14ac:dyDescent="0.2">
      <c r="B26" s="12" t="s">
        <v>92</v>
      </c>
      <c r="C26" s="191"/>
      <c r="D26" s="14"/>
      <c r="E26" s="191"/>
      <c r="F26" s="14"/>
    </row>
    <row r="27" spans="2:6" x14ac:dyDescent="0.2">
      <c r="B27" s="17" t="s">
        <v>93</v>
      </c>
      <c r="C27" s="191">
        <v>17160</v>
      </c>
      <c r="D27" s="14">
        <v>-1137</v>
      </c>
      <c r="E27" s="191">
        <v>43433</v>
      </c>
      <c r="F27" s="14">
        <v>-159583</v>
      </c>
    </row>
    <row r="28" spans="2:6" x14ac:dyDescent="0.2">
      <c r="B28" s="19" t="s">
        <v>94</v>
      </c>
      <c r="C28" s="189">
        <v>0</v>
      </c>
      <c r="D28" s="11">
        <v>-61</v>
      </c>
      <c r="E28" s="189">
        <v>-97</v>
      </c>
      <c r="F28" s="11">
        <v>-162</v>
      </c>
    </row>
    <row r="29" spans="2:6" ht="13.5" thickBot="1" x14ac:dyDescent="0.25">
      <c r="B29" s="6" t="s">
        <v>18</v>
      </c>
      <c r="C29" s="190">
        <v>17160</v>
      </c>
      <c r="D29" s="7">
        <v>-1198</v>
      </c>
      <c r="E29" s="190">
        <v>43336</v>
      </c>
      <c r="F29" s="7">
        <v>-159745</v>
      </c>
    </row>
    <row r="30" spans="2:6" x14ac:dyDescent="0.2">
      <c r="B30" s="13"/>
      <c r="C30" s="191"/>
      <c r="D30" s="14"/>
      <c r="E30" s="191"/>
      <c r="F30" s="14"/>
    </row>
    <row r="31" spans="2:6" x14ac:dyDescent="0.2">
      <c r="B31" s="2" t="s">
        <v>95</v>
      </c>
      <c r="C31" s="193"/>
      <c r="D31" s="15"/>
      <c r="E31" s="193"/>
      <c r="F31" s="15"/>
    </row>
    <row r="32" spans="2:6" x14ac:dyDescent="0.2">
      <c r="B32" s="12" t="s">
        <v>96</v>
      </c>
      <c r="C32" s="193">
        <v>7.0000000000000007E-2</v>
      </c>
      <c r="D32" s="15">
        <v>0</v>
      </c>
      <c r="E32" s="193">
        <v>0.19</v>
      </c>
      <c r="F32" s="15">
        <v>-0.68</v>
      </c>
    </row>
    <row r="33" spans="2:6" ht="14.25" x14ac:dyDescent="0.2">
      <c r="B33" s="12" t="s">
        <v>97</v>
      </c>
      <c r="C33" s="193">
        <v>7.0000000000000007E-2</v>
      </c>
      <c r="D33" s="15">
        <v>0</v>
      </c>
      <c r="E33" s="193">
        <v>0.19</v>
      </c>
      <c r="F33" s="15">
        <v>-0.68</v>
      </c>
    </row>
    <row r="34" spans="2:6" x14ac:dyDescent="0.2">
      <c r="C34" s="193"/>
      <c r="D34" s="15"/>
      <c r="E34" s="193"/>
      <c r="F34" s="15"/>
    </row>
    <row r="35" spans="2:6" x14ac:dyDescent="0.2">
      <c r="B35" s="12" t="s">
        <v>98</v>
      </c>
      <c r="C35" s="191">
        <v>231069</v>
      </c>
      <c r="D35" s="14">
        <v>235227</v>
      </c>
      <c r="E35" s="191">
        <v>230768</v>
      </c>
      <c r="F35" s="14">
        <v>234246</v>
      </c>
    </row>
    <row r="36" spans="2:6" ht="13.5" thickBot="1" x14ac:dyDescent="0.25">
      <c r="B36" s="26" t="s">
        <v>99</v>
      </c>
      <c r="C36" s="194">
        <v>233152</v>
      </c>
      <c r="D36" s="71">
        <v>237772</v>
      </c>
      <c r="E36" s="194">
        <v>233028</v>
      </c>
      <c r="F36" s="71">
        <v>237134</v>
      </c>
    </row>
    <row r="37" spans="2:6" ht="7.5" customHeight="1" x14ac:dyDescent="0.2">
      <c r="B37" s="1"/>
      <c r="C37" s="1"/>
      <c r="D37" s="1"/>
    </row>
    <row r="38" spans="2:6" ht="15" customHeight="1" x14ac:dyDescent="0.2">
      <c r="B38" s="225" t="s">
        <v>100</v>
      </c>
      <c r="C38" s="225"/>
      <c r="D38" s="225"/>
      <c r="E38" s="225"/>
      <c r="F38" s="225"/>
    </row>
    <row r="39" spans="2:6" ht="12.6" customHeight="1" x14ac:dyDescent="0.2">
      <c r="B39" s="225"/>
      <c r="C39" s="225"/>
      <c r="D39" s="225"/>
      <c r="E39" s="225"/>
      <c r="F39" s="225"/>
    </row>
    <row r="40" spans="2:6" x14ac:dyDescent="0.2">
      <c r="B40" s="225"/>
      <c r="C40" s="225"/>
      <c r="D40" s="225"/>
      <c r="E40" s="225"/>
      <c r="F40" s="225"/>
    </row>
    <row r="41" spans="2:6" x14ac:dyDescent="0.2">
      <c r="C41" s="38"/>
      <c r="D41" s="38"/>
      <c r="E41" s="38"/>
      <c r="F41" s="38"/>
    </row>
  </sheetData>
  <mergeCells count="1">
    <mergeCell ref="B38:F40"/>
  </mergeCells>
  <pageMargins left="0.70866141732283505" right="0.70866141732283505" top="0.74803149606299202" bottom="0.74803149606299202" header="0.31496062992126" footer="0.31496062992126"/>
  <pageSetup paperSize="9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F1B12"/>
    <pageSetUpPr fitToPage="1"/>
  </sheetPr>
  <dimension ref="B1:G51"/>
  <sheetViews>
    <sheetView showGridLines="0" topLeftCell="A10" zoomScale="90" zoomScaleNormal="90" zoomScaleSheetLayoutView="70" workbookViewId="0">
      <selection activeCell="H18" sqref="H18"/>
    </sheetView>
  </sheetViews>
  <sheetFormatPr defaultRowHeight="12.75" x14ac:dyDescent="0.2"/>
  <cols>
    <col min="2" max="2" width="47.5703125" customWidth="1"/>
    <col min="3" max="4" width="11.42578125" customWidth="1"/>
    <col min="5" max="5" width="17.5703125" customWidth="1"/>
    <col min="6" max="6" width="17.140625" customWidth="1"/>
  </cols>
  <sheetData>
    <row r="1" spans="2:7" x14ac:dyDescent="0.2">
      <c r="B1" s="1"/>
      <c r="C1" s="1"/>
      <c r="D1" s="1"/>
      <c r="E1" s="1"/>
      <c r="F1" s="1"/>
    </row>
    <row r="2" spans="2:7" ht="20.25" x14ac:dyDescent="0.3">
      <c r="B2" s="10" t="s">
        <v>101</v>
      </c>
      <c r="C2" s="10"/>
      <c r="D2" s="10"/>
      <c r="E2" s="1"/>
      <c r="F2" s="1"/>
    </row>
    <row r="3" spans="2:7" x14ac:dyDescent="0.2">
      <c r="B3" s="9" t="s">
        <v>102</v>
      </c>
      <c r="C3" s="9"/>
      <c r="D3" s="9"/>
      <c r="E3" s="1"/>
      <c r="F3" s="1"/>
    </row>
    <row r="4" spans="2:7" ht="13.5" thickBot="1" x14ac:dyDescent="0.25">
      <c r="B4" s="2"/>
      <c r="C4" s="2"/>
      <c r="D4" s="2"/>
      <c r="E4" s="1"/>
      <c r="F4" s="1"/>
    </row>
    <row r="5" spans="2:7" s="4" customFormat="1" ht="40.5" customHeight="1" x14ac:dyDescent="0.2">
      <c r="B5" s="35" t="s">
        <v>75</v>
      </c>
      <c r="C5" s="35"/>
      <c r="D5" s="35"/>
      <c r="E5" s="195" t="s">
        <v>103</v>
      </c>
      <c r="F5" s="65" t="s">
        <v>104</v>
      </c>
    </row>
    <row r="6" spans="2:7" x14ac:dyDescent="0.2">
      <c r="B6" s="40" t="s">
        <v>105</v>
      </c>
      <c r="C6" s="40"/>
      <c r="D6" s="40"/>
      <c r="E6" s="191">
        <v>255858</v>
      </c>
      <c r="F6" s="20">
        <v>256319</v>
      </c>
      <c r="G6" s="38"/>
    </row>
    <row r="7" spans="2:7" x14ac:dyDescent="0.2">
      <c r="B7" s="40" t="s">
        <v>106</v>
      </c>
      <c r="C7" s="40"/>
      <c r="D7" s="40"/>
      <c r="E7" s="191">
        <v>684229</v>
      </c>
      <c r="F7" s="20">
        <v>718397</v>
      </c>
      <c r="G7" s="38"/>
    </row>
    <row r="8" spans="2:7" x14ac:dyDescent="0.2">
      <c r="B8" s="40" t="s">
        <v>107</v>
      </c>
      <c r="C8" s="40"/>
      <c r="D8" s="40"/>
      <c r="E8" s="191">
        <v>37620</v>
      </c>
      <c r="F8" s="20">
        <v>33621</v>
      </c>
      <c r="G8" s="38"/>
    </row>
    <row r="9" spans="2:7" x14ac:dyDescent="0.2">
      <c r="B9" s="40" t="s">
        <v>108</v>
      </c>
      <c r="C9" s="40"/>
      <c r="D9" s="40"/>
      <c r="E9" s="191">
        <v>38228</v>
      </c>
      <c r="F9" s="20">
        <v>45689</v>
      </c>
      <c r="G9" s="38"/>
    </row>
    <row r="10" spans="2:7" x14ac:dyDescent="0.2">
      <c r="B10" s="40" t="s">
        <v>109</v>
      </c>
      <c r="C10" s="40"/>
      <c r="D10" s="40"/>
      <c r="E10" s="191">
        <v>5220</v>
      </c>
      <c r="F10" s="20">
        <v>8657</v>
      </c>
      <c r="G10" s="38"/>
    </row>
    <row r="11" spans="2:7" x14ac:dyDescent="0.2">
      <c r="B11" s="40" t="s">
        <v>110</v>
      </c>
      <c r="C11" s="40"/>
      <c r="D11" s="40"/>
      <c r="E11" s="191">
        <v>5782</v>
      </c>
      <c r="F11" s="20">
        <v>7453</v>
      </c>
      <c r="G11" s="38"/>
    </row>
    <row r="12" spans="2:7" x14ac:dyDescent="0.2">
      <c r="B12" s="41" t="s">
        <v>111</v>
      </c>
      <c r="C12" s="41"/>
      <c r="D12" s="41"/>
      <c r="E12" s="189">
        <v>4545</v>
      </c>
      <c r="F12" s="23">
        <v>4223</v>
      </c>
      <c r="G12" s="38"/>
    </row>
    <row r="13" spans="2:7" ht="13.5" thickBot="1" x14ac:dyDescent="0.25">
      <c r="B13" s="42" t="s">
        <v>112</v>
      </c>
      <c r="C13" s="42"/>
      <c r="D13" s="42"/>
      <c r="E13" s="190">
        <v>1031482</v>
      </c>
      <c r="F13" s="24">
        <v>1074359</v>
      </c>
      <c r="G13" s="38"/>
    </row>
    <row r="14" spans="2:7" x14ac:dyDescent="0.2">
      <c r="B14" s="47"/>
      <c r="C14" s="47"/>
      <c r="D14" s="47"/>
      <c r="E14" s="191"/>
      <c r="F14" s="20"/>
      <c r="G14" s="38"/>
    </row>
    <row r="15" spans="2:7" x14ac:dyDescent="0.2">
      <c r="B15" s="40" t="s">
        <v>113</v>
      </c>
      <c r="C15" s="40"/>
      <c r="D15" s="40"/>
      <c r="E15" s="191">
        <v>35717</v>
      </c>
      <c r="F15" s="20">
        <v>31609</v>
      </c>
      <c r="G15" s="38"/>
    </row>
    <row r="16" spans="2:7" x14ac:dyDescent="0.2">
      <c r="B16" s="40" t="s">
        <v>109</v>
      </c>
      <c r="C16" s="40"/>
      <c r="D16" s="40"/>
      <c r="E16" s="191">
        <v>42051</v>
      </c>
      <c r="F16" s="20">
        <v>31461</v>
      </c>
      <c r="G16" s="38"/>
    </row>
    <row r="17" spans="2:7" x14ac:dyDescent="0.2">
      <c r="B17" s="40" t="s">
        <v>114</v>
      </c>
      <c r="C17" s="40"/>
      <c r="D17" s="40"/>
      <c r="E17" s="191">
        <v>128868</v>
      </c>
      <c r="F17" s="20">
        <v>114254</v>
      </c>
      <c r="G17" s="38"/>
    </row>
    <row r="18" spans="2:7" x14ac:dyDescent="0.2">
      <c r="B18" s="40" t="s">
        <v>115</v>
      </c>
      <c r="C18" s="40"/>
      <c r="D18" s="40"/>
      <c r="E18" s="191">
        <v>34060</v>
      </c>
      <c r="F18" s="20">
        <v>26066</v>
      </c>
      <c r="G18" s="38"/>
    </row>
    <row r="19" spans="2:7" x14ac:dyDescent="0.2">
      <c r="B19" s="40" t="s">
        <v>116</v>
      </c>
      <c r="C19" s="40"/>
      <c r="D19" s="40"/>
      <c r="E19" s="191">
        <v>28</v>
      </c>
      <c r="F19" s="20">
        <v>0</v>
      </c>
      <c r="G19" s="38"/>
    </row>
    <row r="20" spans="2:7" x14ac:dyDescent="0.2">
      <c r="B20" s="41" t="s">
        <v>117</v>
      </c>
      <c r="C20" s="41"/>
      <c r="D20" s="41"/>
      <c r="E20" s="189">
        <v>178522</v>
      </c>
      <c r="F20" s="23">
        <v>120850</v>
      </c>
      <c r="G20" s="38"/>
    </row>
    <row r="21" spans="2:7" ht="13.5" thickBot="1" x14ac:dyDescent="0.25">
      <c r="B21" s="42" t="s">
        <v>118</v>
      </c>
      <c r="C21" s="42"/>
      <c r="D21" s="42"/>
      <c r="E21" s="190">
        <v>419246</v>
      </c>
      <c r="F21" s="24">
        <v>324240</v>
      </c>
      <c r="G21" s="38"/>
    </row>
    <row r="22" spans="2:7" x14ac:dyDescent="0.2">
      <c r="B22" s="47"/>
      <c r="C22" s="47"/>
      <c r="D22" s="47"/>
      <c r="E22" s="191"/>
      <c r="F22" s="20"/>
      <c r="G22" s="38"/>
    </row>
    <row r="23" spans="2:7" x14ac:dyDescent="0.2">
      <c r="B23" s="48" t="s">
        <v>119</v>
      </c>
      <c r="C23" s="48"/>
      <c r="D23" s="48"/>
      <c r="E23" s="196">
        <v>1450728</v>
      </c>
      <c r="F23" s="25">
        <v>1398599</v>
      </c>
      <c r="G23" s="38"/>
    </row>
    <row r="24" spans="2:7" x14ac:dyDescent="0.2">
      <c r="B24" s="47"/>
      <c r="C24" s="47"/>
      <c r="D24" s="47"/>
      <c r="E24" s="191"/>
      <c r="F24" s="20"/>
      <c r="G24" s="38"/>
    </row>
    <row r="25" spans="2:7" x14ac:dyDescent="0.2">
      <c r="B25" s="40" t="s">
        <v>120</v>
      </c>
      <c r="C25" s="40"/>
      <c r="D25" s="40"/>
      <c r="E25" s="191">
        <v>47064</v>
      </c>
      <c r="F25" s="20">
        <v>47064</v>
      </c>
      <c r="G25" s="38"/>
    </row>
    <row r="26" spans="2:7" x14ac:dyDescent="0.2">
      <c r="B26" s="40" t="s">
        <v>121</v>
      </c>
      <c r="C26" s="40"/>
      <c r="D26" s="40"/>
      <c r="E26" s="191">
        <v>1066488</v>
      </c>
      <c r="F26" s="20">
        <v>1068149</v>
      </c>
      <c r="G26" s="38"/>
    </row>
    <row r="27" spans="2:7" x14ac:dyDescent="0.2">
      <c r="B27" s="40" t="s">
        <v>122</v>
      </c>
      <c r="C27" s="40"/>
      <c r="D27" s="40"/>
      <c r="E27" s="191">
        <v>-38390</v>
      </c>
      <c r="F27" s="20">
        <v>-48790</v>
      </c>
      <c r="G27" s="38"/>
    </row>
    <row r="28" spans="2:7" x14ac:dyDescent="0.2">
      <c r="B28" s="40" t="s">
        <v>123</v>
      </c>
      <c r="C28" s="40"/>
      <c r="D28" s="40"/>
      <c r="E28" s="191">
        <v>256752</v>
      </c>
      <c r="F28" s="20">
        <v>263164</v>
      </c>
      <c r="G28" s="38"/>
    </row>
    <row r="29" spans="2:7" x14ac:dyDescent="0.2">
      <c r="B29" s="41" t="s">
        <v>124</v>
      </c>
      <c r="C29" s="41"/>
      <c r="D29" s="41"/>
      <c r="E29" s="189">
        <v>-560648</v>
      </c>
      <c r="F29" s="23">
        <v>-609993</v>
      </c>
      <c r="G29" s="38"/>
    </row>
    <row r="30" spans="2:7" x14ac:dyDescent="0.2">
      <c r="B30" s="47" t="s">
        <v>125</v>
      </c>
      <c r="C30" s="47"/>
      <c r="D30" s="47"/>
      <c r="E30" s="192">
        <v>771266</v>
      </c>
      <c r="F30" s="28">
        <v>719594</v>
      </c>
      <c r="G30" s="38"/>
    </row>
    <row r="31" spans="2:7" x14ac:dyDescent="0.2">
      <c r="B31" s="41" t="s">
        <v>126</v>
      </c>
      <c r="C31" s="41"/>
      <c r="D31" s="41"/>
      <c r="E31" s="189">
        <v>0</v>
      </c>
      <c r="F31" s="23">
        <v>2308</v>
      </c>
      <c r="G31" s="38"/>
    </row>
    <row r="32" spans="2:7" ht="13.5" thickBot="1" x14ac:dyDescent="0.25">
      <c r="B32" s="42" t="s">
        <v>127</v>
      </c>
      <c r="C32" s="42"/>
      <c r="D32" s="42"/>
      <c r="E32" s="190">
        <v>771266</v>
      </c>
      <c r="F32" s="24">
        <v>721902</v>
      </c>
      <c r="G32" s="38"/>
    </row>
    <row r="33" spans="2:7" x14ac:dyDescent="0.2">
      <c r="B33" s="47"/>
      <c r="C33" s="47"/>
      <c r="D33" s="47"/>
      <c r="E33" s="191"/>
      <c r="F33" s="20"/>
      <c r="G33" s="38"/>
    </row>
    <row r="34" spans="2:7" x14ac:dyDescent="0.2">
      <c r="B34" s="40" t="s">
        <v>128</v>
      </c>
      <c r="C34" s="40"/>
      <c r="D34" s="40"/>
      <c r="E34" s="191">
        <v>27750</v>
      </c>
      <c r="F34" s="20">
        <v>33172</v>
      </c>
      <c r="G34" s="38"/>
    </row>
    <row r="35" spans="2:7" x14ac:dyDescent="0.2">
      <c r="B35" s="40" t="s">
        <v>129</v>
      </c>
      <c r="C35" s="40"/>
      <c r="D35" s="40"/>
      <c r="E35" s="191">
        <v>84506</v>
      </c>
      <c r="F35" s="20">
        <v>85804</v>
      </c>
      <c r="G35" s="38"/>
    </row>
    <row r="36" spans="2:7" x14ac:dyDescent="0.2">
      <c r="B36" s="40" t="s">
        <v>130</v>
      </c>
      <c r="C36" s="40"/>
      <c r="D36" s="40"/>
      <c r="E36" s="191">
        <v>52201</v>
      </c>
      <c r="F36" s="20">
        <v>43727</v>
      </c>
      <c r="G36" s="38"/>
    </row>
    <row r="37" spans="2:7" x14ac:dyDescent="0.2">
      <c r="B37" s="41" t="s">
        <v>131</v>
      </c>
      <c r="C37" s="41"/>
      <c r="D37" s="41"/>
      <c r="E37" s="189">
        <v>170147</v>
      </c>
      <c r="F37" s="23">
        <v>148058</v>
      </c>
      <c r="G37" s="38"/>
    </row>
    <row r="38" spans="2:7" ht="13.5" thickBot="1" x14ac:dyDescent="0.25">
      <c r="B38" s="42" t="s">
        <v>132</v>
      </c>
      <c r="C38" s="42"/>
      <c r="D38" s="42"/>
      <c r="E38" s="190">
        <v>334604</v>
      </c>
      <c r="F38" s="24">
        <v>310761</v>
      </c>
      <c r="G38" s="38"/>
    </row>
    <row r="39" spans="2:7" x14ac:dyDescent="0.2">
      <c r="B39" s="47"/>
      <c r="C39" s="47"/>
      <c r="D39" s="47"/>
      <c r="E39" s="191"/>
      <c r="F39" s="20"/>
      <c r="G39" s="38"/>
    </row>
    <row r="40" spans="2:7" x14ac:dyDescent="0.2">
      <c r="B40" s="40" t="s">
        <v>133</v>
      </c>
      <c r="C40" s="40"/>
      <c r="D40" s="40"/>
      <c r="E40" s="191">
        <v>49903</v>
      </c>
      <c r="F40" s="20">
        <v>51441</v>
      </c>
      <c r="G40" s="38"/>
    </row>
    <row r="41" spans="2:7" x14ac:dyDescent="0.2">
      <c r="B41" s="40" t="s">
        <v>134</v>
      </c>
      <c r="C41" s="40"/>
      <c r="D41" s="40"/>
      <c r="E41" s="191">
        <v>2132</v>
      </c>
      <c r="F41" s="20">
        <v>1702</v>
      </c>
      <c r="G41" s="38"/>
    </row>
    <row r="42" spans="2:7" x14ac:dyDescent="0.2">
      <c r="B42" s="40" t="s">
        <v>135</v>
      </c>
      <c r="C42" s="40"/>
      <c r="D42" s="40"/>
      <c r="E42" s="191">
        <v>8329</v>
      </c>
      <c r="F42" s="20">
        <v>7025</v>
      </c>
      <c r="G42" s="38"/>
    </row>
    <row r="43" spans="2:7" x14ac:dyDescent="0.2">
      <c r="B43" s="40" t="s">
        <v>128</v>
      </c>
      <c r="C43" s="40"/>
      <c r="D43" s="40"/>
      <c r="E43" s="191">
        <v>12897</v>
      </c>
      <c r="F43" s="20">
        <v>15006</v>
      </c>
      <c r="G43" s="38"/>
    </row>
    <row r="44" spans="2:7" x14ac:dyDescent="0.2">
      <c r="B44" s="40" t="s">
        <v>130</v>
      </c>
      <c r="C44" s="40"/>
      <c r="D44" s="40"/>
      <c r="E44" s="191">
        <v>29321</v>
      </c>
      <c r="F44" s="20">
        <v>37173</v>
      </c>
      <c r="G44" s="38"/>
    </row>
    <row r="45" spans="2:7" x14ac:dyDescent="0.2">
      <c r="B45" s="40" t="s">
        <v>131</v>
      </c>
      <c r="C45" s="40"/>
      <c r="D45" s="40"/>
      <c r="E45" s="191">
        <v>114547</v>
      </c>
      <c r="F45" s="20">
        <v>113246</v>
      </c>
      <c r="G45" s="38"/>
    </row>
    <row r="46" spans="2:7" x14ac:dyDescent="0.2">
      <c r="B46" s="40" t="s">
        <v>136</v>
      </c>
      <c r="C46" s="40"/>
      <c r="D46" s="40"/>
      <c r="E46" s="191">
        <v>48376</v>
      </c>
      <c r="F46" s="20">
        <v>64380</v>
      </c>
      <c r="G46" s="38"/>
    </row>
    <row r="47" spans="2:7" x14ac:dyDescent="0.2">
      <c r="B47" s="41" t="s">
        <v>137</v>
      </c>
      <c r="C47" s="41"/>
      <c r="D47" s="41"/>
      <c r="E47" s="189">
        <v>79353</v>
      </c>
      <c r="F47" s="23">
        <v>75963</v>
      </c>
      <c r="G47" s="38"/>
    </row>
    <row r="48" spans="2:7" ht="13.5" thickBot="1" x14ac:dyDescent="0.25">
      <c r="B48" s="42" t="s">
        <v>138</v>
      </c>
      <c r="C48" s="42"/>
      <c r="D48" s="42"/>
      <c r="E48" s="190">
        <v>344858</v>
      </c>
      <c r="F48" s="24">
        <v>365936</v>
      </c>
      <c r="G48" s="38"/>
    </row>
    <row r="49" spans="2:7" x14ac:dyDescent="0.2">
      <c r="B49" s="47"/>
      <c r="C49" s="47"/>
      <c r="D49" s="47"/>
      <c r="E49" s="191"/>
      <c r="F49" s="20"/>
      <c r="G49" s="38"/>
    </row>
    <row r="50" spans="2:7" x14ac:dyDescent="0.2">
      <c r="B50" s="48" t="s">
        <v>139</v>
      </c>
      <c r="C50" s="48"/>
      <c r="D50" s="48"/>
      <c r="E50" s="196">
        <v>1450728</v>
      </c>
      <c r="F50" s="25">
        <v>1398599</v>
      </c>
      <c r="G50" s="38"/>
    </row>
    <row r="51" spans="2:7" x14ac:dyDescent="0.2">
      <c r="B51" s="1"/>
      <c r="C51" s="1"/>
      <c r="D51" s="1"/>
      <c r="E51" s="221"/>
      <c r="F51" s="1"/>
    </row>
  </sheetData>
  <pageMargins left="0.70866141732283505" right="0.70866141732283505" top="0.74803149606299202" bottom="0.74803149606299202" header="0.31496062992126" footer="0.31496062992126"/>
  <pageSetup paperSize="9" scale="79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F1B12"/>
    <pageSetUpPr fitToPage="1"/>
  </sheetPr>
  <dimension ref="A1:G42"/>
  <sheetViews>
    <sheetView showGridLines="0" topLeftCell="A4" zoomScaleNormal="100" zoomScaleSheetLayoutView="85" workbookViewId="0">
      <selection activeCell="I8" sqref="I8"/>
    </sheetView>
  </sheetViews>
  <sheetFormatPr defaultRowHeight="12.75" x14ac:dyDescent="0.2"/>
  <cols>
    <col min="2" max="2" width="47.5703125" customWidth="1"/>
    <col min="3" max="3" width="10.5703125" customWidth="1"/>
    <col min="4" max="7" width="11" bestFit="1" customWidth="1"/>
  </cols>
  <sheetData>
    <row r="1" spans="1:7" x14ac:dyDescent="0.2">
      <c r="B1" s="1"/>
      <c r="C1" s="1"/>
      <c r="D1" s="1"/>
      <c r="E1" s="1"/>
    </row>
    <row r="2" spans="1:7" ht="20.25" x14ac:dyDescent="0.3">
      <c r="B2" s="10" t="s">
        <v>140</v>
      </c>
      <c r="C2" s="1"/>
      <c r="D2" s="1"/>
      <c r="E2" s="1"/>
    </row>
    <row r="3" spans="1:7" x14ac:dyDescent="0.2">
      <c r="B3" s="9" t="s">
        <v>1</v>
      </c>
      <c r="C3" s="1"/>
      <c r="D3" s="1"/>
      <c r="E3" s="1"/>
    </row>
    <row r="4" spans="1:7" ht="13.5" thickBot="1" x14ac:dyDescent="0.25">
      <c r="B4" s="2"/>
      <c r="C4" s="1"/>
      <c r="D4" s="1"/>
      <c r="E4" s="1"/>
    </row>
    <row r="5" spans="1:7" s="4" customFormat="1" ht="45.75" customHeight="1" thickBot="1" x14ac:dyDescent="0.25">
      <c r="B5" s="35" t="s">
        <v>75</v>
      </c>
      <c r="C5" s="63"/>
      <c r="D5" s="173" t="s">
        <v>76</v>
      </c>
      <c r="E5" s="18" t="s">
        <v>141</v>
      </c>
      <c r="F5" s="173" t="s">
        <v>78</v>
      </c>
      <c r="G5" s="18" t="s">
        <v>142</v>
      </c>
    </row>
    <row r="6" spans="1:7" x14ac:dyDescent="0.2">
      <c r="B6" s="49" t="s">
        <v>143</v>
      </c>
      <c r="C6" s="50"/>
      <c r="D6" s="197">
        <v>23782</v>
      </c>
      <c r="E6" s="50">
        <v>-385</v>
      </c>
      <c r="F6" s="197">
        <v>55558</v>
      </c>
      <c r="G6" s="50">
        <v>-156373</v>
      </c>
    </row>
    <row r="7" spans="1:7" x14ac:dyDescent="0.2">
      <c r="B7" s="61" t="s">
        <v>144</v>
      </c>
      <c r="C7" s="50"/>
      <c r="D7" s="197">
        <v>523</v>
      </c>
      <c r="E7" s="50">
        <v>-3315</v>
      </c>
      <c r="F7" s="197">
        <v>-1151</v>
      </c>
      <c r="G7" s="50">
        <v>-2918</v>
      </c>
    </row>
    <row r="8" spans="1:7" x14ac:dyDescent="0.2">
      <c r="B8" s="61" t="s">
        <v>145</v>
      </c>
      <c r="C8" s="50"/>
      <c r="D8" s="197">
        <v>38654</v>
      </c>
      <c r="E8" s="50">
        <v>35873</v>
      </c>
      <c r="F8" s="197">
        <v>114522</v>
      </c>
      <c r="G8" s="50">
        <v>276262</v>
      </c>
    </row>
    <row r="9" spans="1:7" x14ac:dyDescent="0.2">
      <c r="B9" s="61" t="s">
        <v>146</v>
      </c>
      <c r="C9" s="50"/>
      <c r="D9" s="197">
        <v>1271</v>
      </c>
      <c r="E9" s="50">
        <v>11475</v>
      </c>
      <c r="F9" s="197">
        <v>-7423</v>
      </c>
      <c r="G9" s="50">
        <v>3205</v>
      </c>
    </row>
    <row r="10" spans="1:7" x14ac:dyDescent="0.2">
      <c r="A10" s="51"/>
      <c r="B10" s="49" t="s">
        <v>147</v>
      </c>
      <c r="C10" s="50"/>
      <c r="D10" s="197">
        <v>1298</v>
      </c>
      <c r="E10" s="50">
        <v>2346</v>
      </c>
      <c r="F10" s="197">
        <v>4242</v>
      </c>
      <c r="G10" s="50">
        <v>6748</v>
      </c>
    </row>
    <row r="11" spans="1:7" x14ac:dyDescent="0.2">
      <c r="B11" s="49" t="s">
        <v>148</v>
      </c>
      <c r="C11" s="50"/>
      <c r="D11" s="197"/>
      <c r="E11" s="50"/>
      <c r="F11" s="197"/>
      <c r="G11" s="50"/>
    </row>
    <row r="12" spans="1:7" x14ac:dyDescent="0.2">
      <c r="B12" s="51" t="s">
        <v>149</v>
      </c>
      <c r="C12" s="50"/>
      <c r="D12" s="197">
        <v>378</v>
      </c>
      <c r="E12" s="50">
        <v>212</v>
      </c>
      <c r="F12" s="197">
        <v>5294</v>
      </c>
      <c r="G12" s="50">
        <v>-290</v>
      </c>
    </row>
    <row r="13" spans="1:7" x14ac:dyDescent="0.2">
      <c r="B13" s="51" t="s">
        <v>150</v>
      </c>
      <c r="C13" s="50"/>
      <c r="D13" s="197">
        <v>-15077</v>
      </c>
      <c r="E13" s="50">
        <v>-10546</v>
      </c>
      <c r="F13" s="197">
        <v>-32152</v>
      </c>
      <c r="G13" s="50">
        <v>-47688</v>
      </c>
    </row>
    <row r="14" spans="1:7" ht="14.25" x14ac:dyDescent="0.2">
      <c r="B14" s="52" t="s">
        <v>151</v>
      </c>
      <c r="C14" s="53"/>
      <c r="D14" s="198">
        <v>7312</v>
      </c>
      <c r="E14" s="54">
        <v>16261</v>
      </c>
      <c r="F14" s="198">
        <v>9878</v>
      </c>
      <c r="G14" s="54">
        <v>6124</v>
      </c>
    </row>
    <row r="15" spans="1:7" ht="13.5" thickBot="1" x14ac:dyDescent="0.25">
      <c r="B15" s="55" t="s">
        <v>152</v>
      </c>
      <c r="C15" s="56"/>
      <c r="D15" s="199">
        <v>58141</v>
      </c>
      <c r="E15" s="56">
        <v>51921</v>
      </c>
      <c r="F15" s="199">
        <v>148768</v>
      </c>
      <c r="G15" s="56">
        <v>85070</v>
      </c>
    </row>
    <row r="16" spans="1:7" x14ac:dyDescent="0.2">
      <c r="B16" s="57"/>
      <c r="C16" s="50"/>
      <c r="D16" s="197"/>
      <c r="E16" s="50"/>
      <c r="F16" s="197"/>
      <c r="G16" s="50"/>
    </row>
    <row r="17" spans="2:7" x14ac:dyDescent="0.2">
      <c r="B17" s="49" t="s">
        <v>153</v>
      </c>
      <c r="C17" s="50"/>
      <c r="D17" s="197">
        <v>187</v>
      </c>
      <c r="E17" s="50">
        <v>48</v>
      </c>
      <c r="F17" s="197">
        <v>397</v>
      </c>
      <c r="G17" s="50">
        <v>199</v>
      </c>
    </row>
    <row r="18" spans="2:7" x14ac:dyDescent="0.2">
      <c r="B18" s="49" t="s">
        <v>154</v>
      </c>
      <c r="C18" s="50"/>
      <c r="D18" s="197">
        <v>-506</v>
      </c>
      <c r="E18" s="50">
        <v>-449</v>
      </c>
      <c r="F18" s="197">
        <v>-1076</v>
      </c>
      <c r="G18" s="50">
        <v>-1416</v>
      </c>
    </row>
    <row r="19" spans="2:7" x14ac:dyDescent="0.2">
      <c r="B19" s="58" t="s">
        <v>155</v>
      </c>
      <c r="C19" s="53"/>
      <c r="D19" s="198">
        <v>-1407</v>
      </c>
      <c r="E19" s="54">
        <v>-3082</v>
      </c>
      <c r="F19" s="198">
        <v>-6389</v>
      </c>
      <c r="G19" s="54">
        <v>-8314</v>
      </c>
    </row>
    <row r="20" spans="2:7" ht="13.5" thickBot="1" x14ac:dyDescent="0.25">
      <c r="B20" s="55" t="s">
        <v>156</v>
      </c>
      <c r="C20" s="56"/>
      <c r="D20" s="199">
        <v>56415</v>
      </c>
      <c r="E20" s="56">
        <v>48438</v>
      </c>
      <c r="F20" s="199">
        <v>141700</v>
      </c>
      <c r="G20" s="56">
        <v>75539</v>
      </c>
    </row>
    <row r="21" spans="2:7" x14ac:dyDescent="0.2">
      <c r="B21" s="57"/>
      <c r="C21" s="50"/>
      <c r="D21" s="197"/>
      <c r="E21" s="50"/>
      <c r="F21" s="197"/>
      <c r="G21" s="50"/>
    </row>
    <row r="22" spans="2:7" x14ac:dyDescent="0.2">
      <c r="B22" s="49" t="s">
        <v>157</v>
      </c>
      <c r="C22" s="50"/>
      <c r="D22" s="197">
        <v>-22149</v>
      </c>
      <c r="E22" s="50">
        <v>-21567</v>
      </c>
      <c r="F22" s="197">
        <v>-59355</v>
      </c>
      <c r="G22" s="50">
        <v>-68468</v>
      </c>
    </row>
    <row r="23" spans="2:7" x14ac:dyDescent="0.2">
      <c r="B23" s="49" t="s">
        <v>158</v>
      </c>
      <c r="C23" s="50"/>
      <c r="D23" s="197">
        <v>-5841</v>
      </c>
      <c r="E23" s="50">
        <v>-3457</v>
      </c>
      <c r="F23" s="197">
        <v>-15576</v>
      </c>
      <c r="G23" s="50">
        <v>-10815</v>
      </c>
    </row>
    <row r="24" spans="2:7" x14ac:dyDescent="0.2">
      <c r="B24" s="61" t="s">
        <v>159</v>
      </c>
      <c r="C24" s="50"/>
      <c r="D24" s="197">
        <v>0</v>
      </c>
      <c r="E24" s="50">
        <v>0</v>
      </c>
      <c r="F24" s="197">
        <v>0</v>
      </c>
      <c r="G24" s="50">
        <v>-24493</v>
      </c>
    </row>
    <row r="25" spans="2:7" x14ac:dyDescent="0.2">
      <c r="B25" s="64" t="s">
        <v>160</v>
      </c>
      <c r="C25" s="53"/>
      <c r="D25" s="198">
        <v>75</v>
      </c>
      <c r="E25" s="54">
        <v>106</v>
      </c>
      <c r="F25" s="198">
        <v>150</v>
      </c>
      <c r="G25" s="54">
        <v>106</v>
      </c>
    </row>
    <row r="26" spans="2:7" ht="13.5" thickBot="1" x14ac:dyDescent="0.25">
      <c r="B26" s="55" t="s">
        <v>161</v>
      </c>
      <c r="C26" s="56"/>
      <c r="D26" s="199">
        <v>-27915</v>
      </c>
      <c r="E26" s="56">
        <v>-24918</v>
      </c>
      <c r="F26" s="199">
        <v>-74781</v>
      </c>
      <c r="G26" s="56">
        <v>-103670</v>
      </c>
    </row>
    <row r="27" spans="2:7" x14ac:dyDescent="0.2">
      <c r="B27" s="57"/>
      <c r="C27" s="50"/>
      <c r="D27" s="197"/>
      <c r="E27" s="50"/>
      <c r="F27" s="197"/>
      <c r="G27" s="50"/>
    </row>
    <row r="28" spans="2:7" x14ac:dyDescent="0.2">
      <c r="B28" s="61" t="s">
        <v>162</v>
      </c>
      <c r="C28" s="50"/>
      <c r="D28" s="197">
        <v>0</v>
      </c>
      <c r="E28" s="50">
        <v>0</v>
      </c>
      <c r="F28" s="197">
        <v>0</v>
      </c>
      <c r="G28" s="50">
        <v>-7000</v>
      </c>
    </row>
    <row r="29" spans="2:7" x14ac:dyDescent="0.2">
      <c r="B29" s="49" t="s">
        <v>163</v>
      </c>
      <c r="C29" s="50"/>
      <c r="D29" s="197">
        <v>0</v>
      </c>
      <c r="E29" s="50">
        <v>0</v>
      </c>
      <c r="F29" s="197">
        <v>0</v>
      </c>
      <c r="G29" s="50">
        <v>-708</v>
      </c>
    </row>
    <row r="30" spans="2:7" x14ac:dyDescent="0.2">
      <c r="B30" s="61" t="s">
        <v>164</v>
      </c>
      <c r="C30" s="50"/>
      <c r="D30" s="197">
        <v>-4754</v>
      </c>
      <c r="E30" s="50">
        <v>-4053</v>
      </c>
      <c r="F30" s="197">
        <v>-12096</v>
      </c>
      <c r="G30" s="50">
        <v>-12074</v>
      </c>
    </row>
    <row r="31" spans="2:7" x14ac:dyDescent="0.2">
      <c r="B31" s="61" t="s">
        <v>165</v>
      </c>
      <c r="C31" s="50"/>
      <c r="D31" s="197">
        <v>-1400</v>
      </c>
      <c r="E31" s="50">
        <v>0</v>
      </c>
      <c r="F31" s="197">
        <v>-1545</v>
      </c>
      <c r="G31" s="50">
        <v>-123</v>
      </c>
    </row>
    <row r="32" spans="2:7" x14ac:dyDescent="0.2">
      <c r="B32" s="64" t="s">
        <v>166</v>
      </c>
      <c r="C32" s="53"/>
      <c r="D32" s="198">
        <v>847</v>
      </c>
      <c r="E32" s="54">
        <v>860</v>
      </c>
      <c r="F32" s="198">
        <v>3527</v>
      </c>
      <c r="G32" s="54">
        <v>11840</v>
      </c>
    </row>
    <row r="33" spans="2:7" ht="13.5" thickBot="1" x14ac:dyDescent="0.25">
      <c r="B33" s="55" t="s">
        <v>167</v>
      </c>
      <c r="C33" s="56"/>
      <c r="D33" s="199">
        <v>-5307</v>
      </c>
      <c r="E33" s="56">
        <v>-3193</v>
      </c>
      <c r="F33" s="199">
        <v>-10114</v>
      </c>
      <c r="G33" s="56">
        <v>-8065</v>
      </c>
    </row>
    <row r="34" spans="2:7" x14ac:dyDescent="0.2">
      <c r="B34" s="57"/>
      <c r="C34" s="50"/>
      <c r="D34" s="197"/>
      <c r="E34" s="50"/>
      <c r="F34" s="197"/>
      <c r="G34" s="50"/>
    </row>
    <row r="35" spans="2:7" x14ac:dyDescent="0.2">
      <c r="B35" s="57" t="s">
        <v>168</v>
      </c>
      <c r="C35" s="59"/>
      <c r="D35" s="200">
        <v>23193</v>
      </c>
      <c r="E35" s="60">
        <v>20327</v>
      </c>
      <c r="F35" s="200">
        <v>56805</v>
      </c>
      <c r="G35" s="60">
        <v>-36196</v>
      </c>
    </row>
    <row r="36" spans="2:7" x14ac:dyDescent="0.2">
      <c r="B36" s="49" t="s">
        <v>169</v>
      </c>
      <c r="C36" s="59"/>
      <c r="D36" s="197">
        <v>155292</v>
      </c>
      <c r="E36" s="50">
        <v>85041</v>
      </c>
      <c r="F36" s="197">
        <v>120850</v>
      </c>
      <c r="G36" s="50">
        <v>142527</v>
      </c>
    </row>
    <row r="37" spans="2:7" x14ac:dyDescent="0.2">
      <c r="B37" s="64" t="s">
        <v>170</v>
      </c>
      <c r="C37" s="53"/>
      <c r="D37" s="198">
        <v>37</v>
      </c>
      <c r="E37" s="54">
        <v>-148</v>
      </c>
      <c r="F37" s="198">
        <v>867</v>
      </c>
      <c r="G37" s="54">
        <v>-1111</v>
      </c>
    </row>
    <row r="38" spans="2:7" ht="13.5" thickBot="1" x14ac:dyDescent="0.25">
      <c r="B38" s="55" t="s">
        <v>171</v>
      </c>
      <c r="C38" s="56"/>
      <c r="D38" s="199">
        <v>178522</v>
      </c>
      <c r="E38" s="56">
        <v>105220</v>
      </c>
      <c r="F38" s="199">
        <v>178522</v>
      </c>
      <c r="G38" s="56">
        <v>105220</v>
      </c>
    </row>
    <row r="39" spans="2:7" ht="4.5" customHeight="1" x14ac:dyDescent="0.2">
      <c r="B39" s="12"/>
      <c r="C39" s="15"/>
    </row>
    <row r="40" spans="2:7" ht="14.25" x14ac:dyDescent="0.2">
      <c r="B40" s="3" t="s">
        <v>172</v>
      </c>
      <c r="C40" s="1"/>
      <c r="D40" s="221"/>
      <c r="E40" s="221"/>
      <c r="F40" s="221"/>
      <c r="G40" s="221"/>
    </row>
    <row r="41" spans="2:7" x14ac:dyDescent="0.2">
      <c r="D41" s="38"/>
      <c r="E41" s="38"/>
      <c r="F41" s="38"/>
      <c r="G41" s="38"/>
    </row>
    <row r="42" spans="2:7" x14ac:dyDescent="0.2">
      <c r="D42" s="38"/>
      <c r="E42" s="38"/>
    </row>
  </sheetData>
  <pageMargins left="0.70866141732283505" right="0.70866141732283505" top="0.74803149606299202" bottom="0.74803149606299202" header="0.31496062992126" footer="0.31496062992126"/>
  <pageSetup paperSize="9" scale="95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F1B12"/>
    <pageSetUpPr fitToPage="1"/>
  </sheetPr>
  <dimension ref="A1:P72"/>
  <sheetViews>
    <sheetView showGridLines="0" zoomScaleNormal="100" zoomScaleSheetLayoutView="100" workbookViewId="0"/>
  </sheetViews>
  <sheetFormatPr defaultRowHeight="12.75" x14ac:dyDescent="0.2"/>
  <cols>
    <col min="2" max="2" width="47.5703125" customWidth="1"/>
    <col min="3" max="8" width="11.5703125" customWidth="1"/>
    <col min="9" max="9" width="2.42578125" customWidth="1"/>
    <col min="10" max="10" width="11.5703125" customWidth="1"/>
    <col min="11" max="11" width="2.85546875" customWidth="1"/>
    <col min="12" max="12" width="11.5703125" customWidth="1"/>
  </cols>
  <sheetData>
    <row r="1" spans="1:16" x14ac:dyDescent="0.2">
      <c r="B1" s="1"/>
      <c r="C1" s="1"/>
      <c r="D1" s="1"/>
      <c r="E1" s="1"/>
      <c r="F1" s="1"/>
      <c r="G1" s="1"/>
      <c r="H1" s="1"/>
    </row>
    <row r="2" spans="1:16" ht="20.25" x14ac:dyDescent="0.3">
      <c r="B2" s="10" t="s">
        <v>74</v>
      </c>
      <c r="C2" s="1"/>
      <c r="D2" s="1"/>
      <c r="E2" s="1"/>
      <c r="F2" s="1"/>
      <c r="G2" s="1"/>
      <c r="H2" s="1"/>
    </row>
    <row r="3" spans="1:16" x14ac:dyDescent="0.2">
      <c r="B3" s="9" t="s">
        <v>173</v>
      </c>
      <c r="C3" s="1"/>
      <c r="D3" s="1"/>
      <c r="E3" s="1"/>
      <c r="F3" s="1"/>
      <c r="G3" s="1"/>
      <c r="H3" s="1"/>
    </row>
    <row r="4" spans="1:16" ht="13.5" thickBot="1" x14ac:dyDescent="0.25">
      <c r="B4" s="2"/>
      <c r="C4" s="1"/>
      <c r="D4" s="1"/>
      <c r="E4" s="1"/>
      <c r="F4" s="1"/>
      <c r="G4" s="1"/>
      <c r="H4" s="1"/>
    </row>
    <row r="5" spans="1:16" s="4" customFormat="1" ht="30.75" customHeight="1" thickBot="1" x14ac:dyDescent="0.25">
      <c r="A5"/>
      <c r="B5" s="35" t="s">
        <v>75</v>
      </c>
      <c r="C5" s="18" t="s">
        <v>174</v>
      </c>
      <c r="D5" s="18" t="s">
        <v>175</v>
      </c>
      <c r="E5" s="18" t="s">
        <v>176</v>
      </c>
      <c r="F5" s="18" t="s">
        <v>177</v>
      </c>
      <c r="G5" s="18" t="s">
        <v>178</v>
      </c>
      <c r="H5" s="162" t="s">
        <v>3</v>
      </c>
      <c r="J5" s="148" t="s">
        <v>179</v>
      </c>
      <c r="L5" s="148" t="s">
        <v>180</v>
      </c>
    </row>
    <row r="6" spans="1:16" x14ac:dyDescent="0.2">
      <c r="B6" s="21" t="s">
        <v>11</v>
      </c>
      <c r="C6" s="22">
        <v>253014</v>
      </c>
      <c r="D6" s="22">
        <v>218649</v>
      </c>
      <c r="E6" s="22">
        <v>218191</v>
      </c>
      <c r="F6" s="22">
        <v>191779</v>
      </c>
      <c r="G6" s="22">
        <v>231382</v>
      </c>
      <c r="H6" s="188">
        <f>'2. Cons Stat of Income'!C6</f>
        <v>219690</v>
      </c>
      <c r="J6" s="152">
        <f>'2. Cons Stat of Income'!E6</f>
        <v>642852</v>
      </c>
      <c r="L6" s="152">
        <f>'2. Cons Stat of Income'!F6</f>
        <v>684697</v>
      </c>
      <c r="M6" s="38"/>
      <c r="N6" s="145"/>
      <c r="P6" s="4"/>
    </row>
    <row r="7" spans="1:16" x14ac:dyDescent="0.2">
      <c r="B7" s="19" t="s">
        <v>80</v>
      </c>
      <c r="C7" s="11">
        <v>90397</v>
      </c>
      <c r="D7" s="11">
        <v>74457</v>
      </c>
      <c r="E7" s="11">
        <v>88698</v>
      </c>
      <c r="F7" s="11">
        <v>58252</v>
      </c>
      <c r="G7" s="11">
        <v>65814</v>
      </c>
      <c r="H7" s="189">
        <f>'2. Cons Stat of Income'!C7</f>
        <v>59875</v>
      </c>
      <c r="J7" s="153">
        <f>'2. Cons Stat of Income'!E7</f>
        <v>183942</v>
      </c>
      <c r="L7" s="153">
        <f>'2. Cons Stat of Income'!F7</f>
        <v>244412</v>
      </c>
      <c r="M7" s="38"/>
      <c r="N7" s="145"/>
      <c r="P7" s="4"/>
    </row>
    <row r="8" spans="1:16" ht="13.5" thickBot="1" x14ac:dyDescent="0.25">
      <c r="B8" s="6" t="s">
        <v>12</v>
      </c>
      <c r="C8" s="7">
        <v>162617</v>
      </c>
      <c r="D8" s="7">
        <v>144192</v>
      </c>
      <c r="E8" s="7">
        <v>129493</v>
      </c>
      <c r="F8" s="7">
        <v>133527</v>
      </c>
      <c r="G8" s="7">
        <v>165568</v>
      </c>
      <c r="H8" s="190">
        <f>'2. Cons Stat of Income'!C8</f>
        <v>159815</v>
      </c>
      <c r="J8" s="151">
        <f>'2. Cons Stat of Income'!E8</f>
        <v>458910</v>
      </c>
      <c r="L8" s="151">
        <f>'2. Cons Stat of Income'!F8</f>
        <v>440285</v>
      </c>
      <c r="M8" s="38"/>
      <c r="N8" s="145"/>
      <c r="P8" s="4"/>
    </row>
    <row r="9" spans="1:16" x14ac:dyDescent="0.2">
      <c r="B9" s="13"/>
      <c r="C9" s="62" t="s">
        <v>181</v>
      </c>
      <c r="D9" s="62" t="s">
        <v>181</v>
      </c>
      <c r="E9" s="62" t="s">
        <v>181</v>
      </c>
      <c r="F9" s="62" t="s">
        <v>181</v>
      </c>
      <c r="G9" s="62"/>
      <c r="H9" s="201"/>
      <c r="J9" s="154"/>
      <c r="L9" s="154"/>
      <c r="M9" s="38"/>
      <c r="N9" s="145"/>
      <c r="P9" s="4"/>
    </row>
    <row r="10" spans="1:16" x14ac:dyDescent="0.2">
      <c r="A10" s="36"/>
      <c r="B10" s="12" t="s">
        <v>81</v>
      </c>
      <c r="C10" s="20">
        <v>53539</v>
      </c>
      <c r="D10" s="20">
        <v>51636</v>
      </c>
      <c r="E10" s="20">
        <v>52456</v>
      </c>
      <c r="F10" s="20">
        <v>47950</v>
      </c>
      <c r="G10" s="20">
        <v>54909</v>
      </c>
      <c r="H10" s="191">
        <f>'2. Cons Stat of Income'!C10</f>
        <v>53557</v>
      </c>
      <c r="J10" s="155">
        <f>'2. Cons Stat of Income'!E10</f>
        <v>156416</v>
      </c>
      <c r="L10" s="155">
        <f>'2. Cons Stat of Income'!F10</f>
        <v>155402</v>
      </c>
      <c r="M10" s="38"/>
      <c r="N10" s="145"/>
      <c r="P10" s="4"/>
    </row>
    <row r="11" spans="1:16" x14ac:dyDescent="0.2">
      <c r="B11" s="12" t="s">
        <v>82</v>
      </c>
      <c r="C11" s="20">
        <v>24373</v>
      </c>
      <c r="D11" s="20">
        <v>24430</v>
      </c>
      <c r="E11" s="20">
        <v>41062</v>
      </c>
      <c r="F11" s="20">
        <v>24071</v>
      </c>
      <c r="G11" s="20">
        <v>26403</v>
      </c>
      <c r="H11" s="191">
        <f>'2. Cons Stat of Income'!C11</f>
        <v>28221</v>
      </c>
      <c r="J11" s="155">
        <f>'2. Cons Stat of Income'!E11</f>
        <v>78695</v>
      </c>
      <c r="L11" s="155">
        <f>'2. Cons Stat of Income'!F11</f>
        <v>71231</v>
      </c>
      <c r="M11" s="38"/>
      <c r="N11" s="145"/>
      <c r="P11" s="4"/>
    </row>
    <row r="12" spans="1:16" x14ac:dyDescent="0.2">
      <c r="B12" s="12" t="s">
        <v>83</v>
      </c>
      <c r="C12" s="20">
        <v>19523</v>
      </c>
      <c r="D12" s="20">
        <v>10419</v>
      </c>
      <c r="E12" s="20">
        <v>9091</v>
      </c>
      <c r="F12" s="20">
        <v>8180</v>
      </c>
      <c r="G12" s="20">
        <v>9430</v>
      </c>
      <c r="H12" s="191">
        <f>'2. Cons Stat of Income'!C12</f>
        <v>9545</v>
      </c>
      <c r="J12" s="155">
        <f>'2. Cons Stat of Income'!E12</f>
        <v>27155</v>
      </c>
      <c r="L12" s="155">
        <f>'2. Cons Stat of Income'!F12</f>
        <v>42718</v>
      </c>
      <c r="M12" s="38"/>
      <c r="N12" s="145"/>
      <c r="P12" s="4"/>
    </row>
    <row r="13" spans="1:16" x14ac:dyDescent="0.2">
      <c r="B13" s="12" t="s">
        <v>84</v>
      </c>
      <c r="C13" s="20">
        <v>50956</v>
      </c>
      <c r="D13" s="20">
        <v>58092</v>
      </c>
      <c r="E13" s="20">
        <v>56471</v>
      </c>
      <c r="F13" s="20">
        <v>46440</v>
      </c>
      <c r="G13" s="20">
        <v>49936</v>
      </c>
      <c r="H13" s="191">
        <f>'2. Cons Stat of Income'!C13</f>
        <v>44710</v>
      </c>
      <c r="J13" s="155">
        <f>'2. Cons Stat of Income'!E13</f>
        <v>141086</v>
      </c>
      <c r="L13" s="155">
        <f>'2. Cons Stat of Income'!F13</f>
        <v>158620</v>
      </c>
      <c r="M13" s="38"/>
      <c r="N13" s="145"/>
      <c r="P13" s="4"/>
    </row>
    <row r="14" spans="1:16" x14ac:dyDescent="0.2">
      <c r="B14" s="19" t="s">
        <v>57</v>
      </c>
      <c r="C14" s="23">
        <v>168687</v>
      </c>
      <c r="D14" s="23" t="s">
        <v>181</v>
      </c>
      <c r="E14" s="23" t="s">
        <v>181</v>
      </c>
      <c r="F14" s="23" t="s">
        <v>181</v>
      </c>
      <c r="G14" s="23"/>
      <c r="H14" s="189"/>
      <c r="J14" s="153"/>
      <c r="L14" s="153">
        <f>'2. Cons Stat of Income'!F14</f>
        <v>168687</v>
      </c>
      <c r="M14" s="38"/>
      <c r="N14" s="145"/>
      <c r="P14" s="4"/>
    </row>
    <row r="15" spans="1:16" x14ac:dyDescent="0.2">
      <c r="B15" s="2" t="s">
        <v>85</v>
      </c>
      <c r="C15" s="8">
        <v>317078</v>
      </c>
      <c r="D15" s="8">
        <v>144577</v>
      </c>
      <c r="E15" s="8">
        <v>159080</v>
      </c>
      <c r="F15" s="8">
        <v>126641</v>
      </c>
      <c r="G15" s="8">
        <v>140678</v>
      </c>
      <c r="H15" s="192">
        <f>'2. Cons Stat of Income'!C15</f>
        <v>136033</v>
      </c>
      <c r="J15" s="156">
        <f>'2. Cons Stat of Income'!E15</f>
        <v>403352</v>
      </c>
      <c r="L15" s="156">
        <f>'2. Cons Stat of Income'!F15</f>
        <v>596658</v>
      </c>
      <c r="M15" s="38"/>
      <c r="N15" s="145"/>
      <c r="P15" s="4"/>
    </row>
    <row r="16" spans="1:16" ht="12.75" customHeight="1" x14ac:dyDescent="0.2">
      <c r="B16" s="5"/>
      <c r="C16" s="11" t="s">
        <v>181</v>
      </c>
      <c r="D16" s="11" t="s">
        <v>181</v>
      </c>
      <c r="E16" s="11"/>
      <c r="F16" s="11" t="s">
        <v>181</v>
      </c>
      <c r="G16" s="11"/>
      <c r="H16" s="189"/>
      <c r="J16" s="153"/>
      <c r="L16" s="153"/>
      <c r="M16" s="38"/>
      <c r="N16" s="145"/>
      <c r="P16" s="4"/>
    </row>
    <row r="17" spans="2:16" ht="13.5" thickBot="1" x14ac:dyDescent="0.25">
      <c r="B17" s="6" t="s">
        <v>16</v>
      </c>
      <c r="C17" s="7">
        <v>-154461</v>
      </c>
      <c r="D17" s="7">
        <v>-385</v>
      </c>
      <c r="E17" s="7">
        <v>-29587</v>
      </c>
      <c r="F17" s="7">
        <v>6886</v>
      </c>
      <c r="G17" s="7">
        <v>24890</v>
      </c>
      <c r="H17" s="190">
        <f>'2. Cons Stat of Income'!C17</f>
        <v>23782</v>
      </c>
      <c r="J17" s="151">
        <f>'2. Cons Stat of Income'!E17</f>
        <v>55558</v>
      </c>
      <c r="L17" s="151">
        <f>'2. Cons Stat of Income'!F17</f>
        <v>-156373</v>
      </c>
      <c r="M17" s="38"/>
      <c r="N17" s="145"/>
      <c r="P17" s="4"/>
    </row>
    <row r="18" spans="2:16" ht="4.5" customHeight="1" x14ac:dyDescent="0.2">
      <c r="B18" s="2"/>
      <c r="C18" s="8" t="s">
        <v>181</v>
      </c>
      <c r="D18" s="8" t="s">
        <v>181</v>
      </c>
      <c r="E18" s="8" t="s">
        <v>181</v>
      </c>
      <c r="F18" s="8" t="s">
        <v>181</v>
      </c>
      <c r="G18" s="8"/>
      <c r="H18" s="192"/>
      <c r="J18" s="156"/>
      <c r="L18" s="156"/>
      <c r="M18" s="38"/>
      <c r="N18" s="145"/>
      <c r="P18" s="4"/>
    </row>
    <row r="19" spans="2:16" x14ac:dyDescent="0.2">
      <c r="B19" s="44" t="s">
        <v>14</v>
      </c>
      <c r="C19" s="45">
        <v>50392</v>
      </c>
      <c r="D19" s="45">
        <v>35488</v>
      </c>
      <c r="E19" s="45">
        <v>38373</v>
      </c>
      <c r="F19" s="45">
        <v>44239</v>
      </c>
      <c r="G19" s="45">
        <v>63405</v>
      </c>
      <c r="H19" s="202">
        <f>H17+'4. Cons Stat of CF'!D8</f>
        <v>62436</v>
      </c>
      <c r="I19" s="46"/>
      <c r="J19" s="157">
        <f>J17+'4. Cons Stat of CF'!F8</f>
        <v>170080</v>
      </c>
      <c r="L19" s="157">
        <f>L17+'4. Cons Stat of CF'!G8</f>
        <v>119889</v>
      </c>
      <c r="M19" s="38"/>
      <c r="N19" s="145"/>
      <c r="P19" s="4"/>
    </row>
    <row r="20" spans="2:16" ht="4.5" customHeight="1" x14ac:dyDescent="0.2">
      <c r="B20" s="13"/>
      <c r="C20" s="14" t="s">
        <v>181</v>
      </c>
      <c r="D20" s="14" t="s">
        <v>181</v>
      </c>
      <c r="E20" s="14" t="s">
        <v>181</v>
      </c>
      <c r="F20" s="14" t="s">
        <v>181</v>
      </c>
      <c r="G20" s="14"/>
      <c r="H20" s="191"/>
      <c r="J20" s="155"/>
      <c r="L20" s="155"/>
      <c r="M20" s="38"/>
      <c r="N20" s="145"/>
      <c r="P20" s="4"/>
    </row>
    <row r="21" spans="2:16" x14ac:dyDescent="0.2">
      <c r="B21" s="12" t="s">
        <v>87</v>
      </c>
      <c r="C21" s="14">
        <v>-554</v>
      </c>
      <c r="D21" s="14">
        <v>-483</v>
      </c>
      <c r="E21" s="14">
        <v>-427</v>
      </c>
      <c r="F21" s="14">
        <v>-417</v>
      </c>
      <c r="G21" s="14">
        <v>-27</v>
      </c>
      <c r="H21" s="191">
        <f>'2. Cons Stat of Income'!C19</f>
        <v>-318</v>
      </c>
      <c r="J21" s="155">
        <f>'2. Cons Stat of Income'!E19</f>
        <v>-762</v>
      </c>
      <c r="L21" s="155">
        <f>'2. Cons Stat of Income'!F19</f>
        <v>-1466</v>
      </c>
      <c r="M21" s="38"/>
      <c r="N21" s="145"/>
      <c r="P21" s="4"/>
    </row>
    <row r="22" spans="2:16" x14ac:dyDescent="0.2">
      <c r="B22" s="12" t="s">
        <v>88</v>
      </c>
      <c r="C22" s="14">
        <v>1458</v>
      </c>
      <c r="D22" s="14">
        <v>-115</v>
      </c>
      <c r="E22" s="14">
        <v>926</v>
      </c>
      <c r="F22" s="14">
        <v>1721</v>
      </c>
      <c r="G22" s="14">
        <v>-1947</v>
      </c>
      <c r="H22" s="191">
        <f>'2. Cons Stat of Income'!C20</f>
        <v>-318</v>
      </c>
      <c r="J22" s="155">
        <f>'2. Cons Stat of Income'!E20</f>
        <v>-544</v>
      </c>
      <c r="L22" s="155">
        <f>'2. Cons Stat of Income'!F20</f>
        <v>1741</v>
      </c>
      <c r="M22" s="38"/>
      <c r="N22" s="145"/>
    </row>
    <row r="23" spans="2:16" x14ac:dyDescent="0.2">
      <c r="B23" s="19" t="s">
        <v>89</v>
      </c>
      <c r="C23" s="11">
        <v>228</v>
      </c>
      <c r="D23" s="11">
        <v>203</v>
      </c>
      <c r="E23" s="11">
        <v>204</v>
      </c>
      <c r="F23" s="11">
        <v>163</v>
      </c>
      <c r="G23" s="11">
        <v>111</v>
      </c>
      <c r="H23" s="189">
        <f>'2. Cons Stat of Income'!C21</f>
        <v>105</v>
      </c>
      <c r="J23" s="153">
        <f>'2. Cons Stat of Income'!E21</f>
        <v>380</v>
      </c>
      <c r="L23" s="153">
        <f>'2. Cons Stat of Income'!F21</f>
        <v>556</v>
      </c>
      <c r="M23" s="38"/>
      <c r="N23" s="145"/>
    </row>
    <row r="24" spans="2:16" ht="13.5" thickBot="1" x14ac:dyDescent="0.25">
      <c r="B24" s="6" t="s">
        <v>90</v>
      </c>
      <c r="C24" s="7">
        <v>-153329</v>
      </c>
      <c r="D24" s="7">
        <v>-780</v>
      </c>
      <c r="E24" s="7">
        <v>-28884</v>
      </c>
      <c r="F24" s="7">
        <v>8353</v>
      </c>
      <c r="G24" s="7">
        <v>23027</v>
      </c>
      <c r="H24" s="190">
        <f>'2. Cons Stat of Income'!C22</f>
        <v>23251</v>
      </c>
      <c r="J24" s="151">
        <f>'2. Cons Stat of Income'!E22</f>
        <v>54632</v>
      </c>
      <c r="L24" s="151">
        <f>'2. Cons Stat of Income'!F22</f>
        <v>-155542</v>
      </c>
      <c r="M24" s="38"/>
      <c r="N24" s="145"/>
    </row>
    <row r="25" spans="2:16" x14ac:dyDescent="0.2">
      <c r="B25" s="13"/>
      <c r="C25" s="14" t="s">
        <v>181</v>
      </c>
      <c r="D25" s="14" t="s">
        <v>181</v>
      </c>
      <c r="E25" s="14" t="s">
        <v>181</v>
      </c>
      <c r="F25" s="14" t="s">
        <v>181</v>
      </c>
      <c r="G25" s="14"/>
      <c r="H25" s="191"/>
      <c r="J25" s="155"/>
      <c r="L25" s="155"/>
      <c r="M25" s="38"/>
      <c r="N25" s="145"/>
    </row>
    <row r="26" spans="2:16" x14ac:dyDescent="0.2">
      <c r="B26" s="19" t="s">
        <v>182</v>
      </c>
      <c r="C26" s="11">
        <v>-3028</v>
      </c>
      <c r="D26" s="11">
        <v>-418</v>
      </c>
      <c r="E26" s="11">
        <v>-5776</v>
      </c>
      <c r="F26" s="11">
        <v>-1966</v>
      </c>
      <c r="G26" s="11">
        <v>-3239</v>
      </c>
      <c r="H26" s="189">
        <f>'2. Cons Stat of Income'!C24</f>
        <v>-6091</v>
      </c>
      <c r="J26" s="153">
        <f>'2. Cons Stat of Income'!E24</f>
        <v>-11296</v>
      </c>
      <c r="L26" s="153">
        <f>'2. Cons Stat of Income'!F24</f>
        <v>-4203</v>
      </c>
      <c r="M26" s="38"/>
      <c r="N26" s="145"/>
    </row>
    <row r="27" spans="2:16" ht="13.5" thickBot="1" x14ac:dyDescent="0.25">
      <c r="B27" s="6" t="s">
        <v>18</v>
      </c>
      <c r="C27" s="7">
        <v>-156357</v>
      </c>
      <c r="D27" s="7">
        <v>-1198</v>
      </c>
      <c r="E27" s="7">
        <v>-34660</v>
      </c>
      <c r="F27" s="7">
        <v>6387</v>
      </c>
      <c r="G27" s="7">
        <v>19788</v>
      </c>
      <c r="H27" s="190">
        <f>'2. Cons Stat of Income'!C25</f>
        <v>17160</v>
      </c>
      <c r="J27" s="151">
        <f>'2. Cons Stat of Income'!E25</f>
        <v>43336</v>
      </c>
      <c r="L27" s="151">
        <f>'2. Cons Stat of Income'!F25</f>
        <v>-159745</v>
      </c>
      <c r="M27" s="38"/>
      <c r="N27" s="145"/>
    </row>
    <row r="28" spans="2:16" ht="13.5" thickBot="1" x14ac:dyDescent="0.25">
      <c r="B28" s="13"/>
      <c r="C28" s="14"/>
      <c r="D28" s="14"/>
      <c r="E28" s="14"/>
      <c r="F28" s="14"/>
      <c r="G28" s="14"/>
      <c r="H28" s="191"/>
      <c r="J28" s="155"/>
      <c r="L28" s="155"/>
    </row>
    <row r="29" spans="2:16" x14ac:dyDescent="0.2">
      <c r="B29" s="33" t="s">
        <v>183</v>
      </c>
      <c r="C29" s="34"/>
      <c r="D29" s="34"/>
      <c r="E29" s="34"/>
      <c r="F29" s="34"/>
      <c r="G29" s="34"/>
      <c r="H29" s="203"/>
      <c r="J29" s="158"/>
      <c r="L29" s="158"/>
    </row>
    <row r="30" spans="2:16" x14ac:dyDescent="0.2">
      <c r="B30" s="12" t="s">
        <v>13</v>
      </c>
      <c r="C30" s="37">
        <v>0.64271853516801525</v>
      </c>
      <c r="D30" s="37">
        <v>0.65946672676708795</v>
      </c>
      <c r="E30" s="37">
        <v>0.59348409665511581</v>
      </c>
      <c r="F30" s="37">
        <v>0.7</v>
      </c>
      <c r="G30" s="37">
        <v>0.72</v>
      </c>
      <c r="H30" s="204">
        <f>'1. Key figures table'!C11</f>
        <v>0.73</v>
      </c>
      <c r="J30" s="154">
        <f>'1. Key figures table'!F11</f>
        <v>0.71</v>
      </c>
      <c r="L30" s="154">
        <f>'1. Key figures table'!G11</f>
        <v>0.64</v>
      </c>
      <c r="M30" s="143"/>
    </row>
    <row r="31" spans="2:16" x14ac:dyDescent="0.2">
      <c r="B31" s="12" t="s">
        <v>15</v>
      </c>
      <c r="C31" s="39">
        <v>0.19916633130568828</v>
      </c>
      <c r="D31" s="37">
        <v>0.16230691170180814</v>
      </c>
      <c r="E31" s="37">
        <v>0.17586788511738377</v>
      </c>
      <c r="F31" s="37">
        <v>0.23</v>
      </c>
      <c r="G31" s="37">
        <v>0.27</v>
      </c>
      <c r="H31" s="204">
        <f>'1. Key figures table'!C13</f>
        <v>0.28000000000000003</v>
      </c>
      <c r="J31" s="154">
        <f>'1. Key figures table'!F13</f>
        <v>0.26</v>
      </c>
      <c r="L31" s="154">
        <f>'1. Key figures table'!G13</f>
        <v>0.18</v>
      </c>
      <c r="M31" s="143"/>
    </row>
    <row r="32" spans="2:16" x14ac:dyDescent="0.2">
      <c r="B32" s="12" t="s">
        <v>17</v>
      </c>
      <c r="C32" s="37">
        <v>-0.61048389141806425</v>
      </c>
      <c r="D32" s="37">
        <v>-1.7609168602106598E-3</v>
      </c>
      <c r="E32" s="37">
        <v>-0.13559937486105769</v>
      </c>
      <c r="F32" s="37">
        <v>0.04</v>
      </c>
      <c r="G32" s="37">
        <v>0.11</v>
      </c>
      <c r="H32" s="204">
        <f>'1. Key figures table'!C15</f>
        <v>0.11</v>
      </c>
      <c r="J32" s="154">
        <f>'1. Key figures table'!F15</f>
        <v>0.09</v>
      </c>
      <c r="L32" s="154">
        <f>'1. Key figures table'!G15</f>
        <v>-0.23</v>
      </c>
      <c r="M32" s="143"/>
    </row>
    <row r="33" spans="1:13" s="36" customFormat="1" ht="13.5" thickBot="1" x14ac:dyDescent="0.25">
      <c r="A33"/>
      <c r="B33" s="29"/>
      <c r="C33" s="30"/>
      <c r="D33" s="30"/>
      <c r="E33" s="30"/>
      <c r="F33" s="30"/>
      <c r="G33" s="30"/>
      <c r="H33" s="166"/>
      <c r="J33" s="159"/>
      <c r="L33" s="159"/>
    </row>
    <row r="34" spans="1:13" x14ac:dyDescent="0.2">
      <c r="B34" s="33" t="s">
        <v>184</v>
      </c>
      <c r="C34" s="34"/>
      <c r="D34" s="34"/>
      <c r="E34" s="34"/>
      <c r="F34" s="34"/>
      <c r="G34" s="34"/>
      <c r="H34" s="203"/>
      <c r="J34" s="158"/>
      <c r="L34" s="158"/>
    </row>
    <row r="35" spans="1:13" x14ac:dyDescent="0.2">
      <c r="B35" s="12" t="s">
        <v>185</v>
      </c>
      <c r="C35" s="15">
        <v>-0.67</v>
      </c>
      <c r="D35" s="15">
        <v>0</v>
      </c>
      <c r="E35" s="15">
        <v>-0.15</v>
      </c>
      <c r="F35" s="15">
        <v>0.03</v>
      </c>
      <c r="G35" s="15">
        <v>0.09</v>
      </c>
      <c r="H35" s="193">
        <f>'1. Key figures table'!C19</f>
        <v>7.0000000000000007E-2</v>
      </c>
      <c r="J35" s="160">
        <f>'1. Key figures table'!F19</f>
        <v>0.19</v>
      </c>
      <c r="L35" s="160">
        <f>'1. Key figures table'!G19</f>
        <v>-0.68</v>
      </c>
      <c r="M35" s="143"/>
    </row>
    <row r="36" spans="1:13" ht="15" thickBot="1" x14ac:dyDescent="0.25">
      <c r="B36" s="26" t="s">
        <v>186</v>
      </c>
      <c r="C36" s="16">
        <v>0.03</v>
      </c>
      <c r="D36" s="16">
        <v>0.16</v>
      </c>
      <c r="E36" s="16">
        <v>0.02</v>
      </c>
      <c r="F36" s="16">
        <v>0.1</v>
      </c>
      <c r="G36" s="16">
        <v>0.05</v>
      </c>
      <c r="H36" s="205">
        <f>'1. Key figures table'!C20</f>
        <v>0.11</v>
      </c>
      <c r="J36" s="161">
        <f>'1. Key figures table'!F20</f>
        <v>0.26</v>
      </c>
      <c r="L36" s="161">
        <f>'1. Key figures table'!G20</f>
        <v>0.16</v>
      </c>
      <c r="M36" s="143"/>
    </row>
    <row r="37" spans="1:13" x14ac:dyDescent="0.2">
      <c r="B37" s="1"/>
      <c r="C37" s="1"/>
      <c r="D37" s="1"/>
      <c r="E37" s="1"/>
      <c r="F37" s="1"/>
      <c r="G37" s="1"/>
      <c r="H37" s="1"/>
    </row>
    <row r="38" spans="1:13" ht="15" customHeight="1" x14ac:dyDescent="0.2">
      <c r="B38" s="229" t="s">
        <v>187</v>
      </c>
      <c r="C38" s="229"/>
      <c r="D38" s="229"/>
      <c r="E38" s="229"/>
      <c r="F38" s="229"/>
      <c r="G38" s="229"/>
      <c r="H38" s="229"/>
      <c r="I38" s="229"/>
      <c r="J38" s="229"/>
      <c r="K38" s="229"/>
      <c r="L38" s="229"/>
    </row>
    <row r="39" spans="1:13" ht="12.6" customHeight="1" x14ac:dyDescent="0.2"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</row>
    <row r="40" spans="1:13" x14ac:dyDescent="0.2">
      <c r="C40" s="145"/>
      <c r="D40" s="145"/>
      <c r="E40" s="145"/>
      <c r="F40" s="145"/>
      <c r="G40" s="145"/>
      <c r="H40" s="145"/>
      <c r="I40" s="145"/>
      <c r="J40" s="145"/>
      <c r="K40" s="145"/>
      <c r="L40" s="145"/>
    </row>
    <row r="41" spans="1:13" x14ac:dyDescent="0.2">
      <c r="C41" s="145"/>
      <c r="D41" s="145"/>
      <c r="E41" s="145"/>
      <c r="F41" s="145"/>
      <c r="G41" s="145"/>
      <c r="H41" s="145"/>
      <c r="I41" s="145"/>
      <c r="J41" s="145"/>
      <c r="K41" s="145"/>
      <c r="L41" s="145"/>
    </row>
    <row r="42" spans="1:13" x14ac:dyDescent="0.2">
      <c r="C42" s="145"/>
      <c r="D42" s="145"/>
      <c r="E42" s="145"/>
      <c r="F42" s="145"/>
      <c r="G42" s="145"/>
      <c r="H42" s="145"/>
      <c r="I42" s="145"/>
      <c r="J42" s="145"/>
      <c r="K42" s="145"/>
      <c r="L42" s="145"/>
    </row>
    <row r="43" spans="1:13" x14ac:dyDescent="0.2">
      <c r="C43" s="145"/>
      <c r="D43" s="145"/>
      <c r="E43" s="145"/>
      <c r="F43" s="145"/>
      <c r="G43" s="145"/>
      <c r="H43" s="145"/>
      <c r="I43" s="145"/>
      <c r="J43" s="145"/>
      <c r="K43" s="145"/>
      <c r="L43" s="145"/>
    </row>
    <row r="44" spans="1:13" x14ac:dyDescent="0.2">
      <c r="C44" s="145"/>
      <c r="D44" s="145"/>
      <c r="E44" s="145"/>
      <c r="F44" s="145"/>
      <c r="G44" s="145"/>
      <c r="H44" s="145"/>
      <c r="I44" s="145"/>
      <c r="J44" s="145"/>
      <c r="K44" s="145"/>
      <c r="L44" s="145"/>
    </row>
    <row r="45" spans="1:13" x14ac:dyDescent="0.2">
      <c r="C45" s="145"/>
      <c r="D45" s="145"/>
      <c r="E45" s="145"/>
      <c r="F45" s="145"/>
      <c r="G45" s="145"/>
      <c r="H45" s="145"/>
      <c r="I45" s="145"/>
      <c r="J45" s="145"/>
      <c r="K45" s="145"/>
      <c r="L45" s="145"/>
    </row>
    <row r="46" spans="1:13" x14ac:dyDescent="0.2">
      <c r="C46" s="145"/>
      <c r="D46" s="145"/>
      <c r="E46" s="145"/>
      <c r="F46" s="145"/>
      <c r="G46" s="145"/>
      <c r="H46" s="145"/>
      <c r="I46" s="145"/>
      <c r="J46" s="145"/>
      <c r="K46" s="145"/>
      <c r="L46" s="145"/>
    </row>
    <row r="47" spans="1:13" x14ac:dyDescent="0.2">
      <c r="C47" s="145"/>
      <c r="D47" s="145"/>
      <c r="E47" s="145"/>
      <c r="F47" s="145"/>
      <c r="G47" s="145"/>
      <c r="H47" s="145"/>
      <c r="I47" s="145"/>
      <c r="J47" s="145"/>
      <c r="K47" s="145"/>
      <c r="L47" s="145"/>
    </row>
    <row r="48" spans="1:13" x14ac:dyDescent="0.2">
      <c r="C48" s="145"/>
      <c r="D48" s="145"/>
      <c r="E48" s="145"/>
      <c r="F48" s="145"/>
      <c r="G48" s="145"/>
      <c r="H48" s="145"/>
      <c r="I48" s="145"/>
      <c r="J48" s="145"/>
      <c r="K48" s="145"/>
      <c r="L48" s="145"/>
    </row>
    <row r="49" spans="3:12" x14ac:dyDescent="0.2">
      <c r="C49" s="145"/>
      <c r="D49" s="145"/>
      <c r="E49" s="145"/>
      <c r="F49" s="145"/>
      <c r="G49" s="145"/>
      <c r="H49" s="145"/>
      <c r="I49" s="145"/>
      <c r="J49" s="145"/>
      <c r="K49" s="145"/>
      <c r="L49" s="145"/>
    </row>
    <row r="50" spans="3:12" x14ac:dyDescent="0.2">
      <c r="C50" s="145"/>
      <c r="D50" s="145"/>
      <c r="E50" s="145"/>
      <c r="F50" s="145"/>
      <c r="G50" s="145"/>
      <c r="H50" s="145"/>
      <c r="I50" s="145"/>
      <c r="J50" s="145"/>
      <c r="K50" s="145"/>
      <c r="L50" s="145"/>
    </row>
    <row r="51" spans="3:12" x14ac:dyDescent="0.2">
      <c r="C51" s="145"/>
      <c r="D51" s="145"/>
      <c r="E51" s="145"/>
      <c r="F51" s="145"/>
      <c r="G51" s="145"/>
      <c r="H51" s="145"/>
      <c r="I51" s="145"/>
      <c r="J51" s="145"/>
      <c r="K51" s="145"/>
      <c r="L51" s="145"/>
    </row>
    <row r="52" spans="3:12" x14ac:dyDescent="0.2">
      <c r="C52" s="145"/>
      <c r="D52" s="145"/>
      <c r="E52" s="145"/>
      <c r="F52" s="145"/>
      <c r="G52" s="145"/>
      <c r="H52" s="145"/>
      <c r="I52" s="145"/>
      <c r="J52" s="145"/>
      <c r="K52" s="145"/>
      <c r="L52" s="145"/>
    </row>
    <row r="53" spans="3:12" x14ac:dyDescent="0.2">
      <c r="C53" s="145"/>
      <c r="D53" s="145"/>
      <c r="E53" s="145"/>
      <c r="F53" s="145"/>
      <c r="G53" s="145"/>
      <c r="H53" s="145"/>
      <c r="I53" s="145"/>
      <c r="J53" s="145"/>
      <c r="K53" s="145"/>
      <c r="L53" s="145"/>
    </row>
    <row r="54" spans="3:12" x14ac:dyDescent="0.2">
      <c r="C54" s="145"/>
      <c r="D54" s="145"/>
      <c r="E54" s="145"/>
      <c r="F54" s="145"/>
      <c r="G54" s="145"/>
      <c r="H54" s="145"/>
      <c r="I54" s="145"/>
      <c r="J54" s="145"/>
      <c r="K54" s="145"/>
      <c r="L54" s="145"/>
    </row>
    <row r="55" spans="3:12" x14ac:dyDescent="0.2">
      <c r="C55" s="145"/>
      <c r="D55" s="145"/>
      <c r="E55" s="145"/>
      <c r="F55" s="145"/>
      <c r="G55" s="145"/>
      <c r="H55" s="145"/>
      <c r="I55" s="145"/>
      <c r="J55" s="145"/>
      <c r="K55" s="145"/>
      <c r="L55" s="145"/>
    </row>
    <row r="56" spans="3:12" x14ac:dyDescent="0.2">
      <c r="C56" s="145"/>
      <c r="D56" s="145"/>
      <c r="E56" s="145"/>
      <c r="F56" s="145"/>
      <c r="G56" s="145"/>
      <c r="H56" s="145"/>
      <c r="I56" s="145"/>
      <c r="J56" s="145"/>
      <c r="K56" s="145"/>
      <c r="L56" s="145"/>
    </row>
    <row r="57" spans="3:12" x14ac:dyDescent="0.2">
      <c r="C57" s="145"/>
      <c r="D57" s="145"/>
      <c r="E57" s="145"/>
      <c r="F57" s="145"/>
      <c r="G57" s="145"/>
      <c r="H57" s="145"/>
      <c r="I57" s="145"/>
      <c r="J57" s="145"/>
      <c r="K57" s="145"/>
      <c r="L57" s="145"/>
    </row>
    <row r="58" spans="3:12" x14ac:dyDescent="0.2">
      <c r="C58" s="145"/>
      <c r="D58" s="145"/>
      <c r="E58" s="145"/>
      <c r="F58" s="145"/>
      <c r="G58" s="145"/>
      <c r="H58" s="145"/>
      <c r="I58" s="145"/>
      <c r="J58" s="145"/>
      <c r="K58" s="145"/>
      <c r="L58" s="145"/>
    </row>
    <row r="59" spans="3:12" x14ac:dyDescent="0.2">
      <c r="C59" s="145"/>
      <c r="D59" s="145"/>
      <c r="E59" s="145"/>
      <c r="F59" s="145"/>
      <c r="G59" s="145"/>
      <c r="H59" s="145"/>
      <c r="I59" s="145"/>
      <c r="J59" s="145"/>
      <c r="K59" s="145"/>
      <c r="L59" s="145"/>
    </row>
    <row r="60" spans="3:12" x14ac:dyDescent="0.2">
      <c r="C60" s="145"/>
      <c r="D60" s="145"/>
      <c r="E60" s="145"/>
      <c r="F60" s="145"/>
      <c r="G60" s="145"/>
      <c r="H60" s="145"/>
      <c r="I60" s="145"/>
      <c r="J60" s="145"/>
      <c r="K60" s="145"/>
      <c r="L60" s="145"/>
    </row>
    <row r="61" spans="3:12" x14ac:dyDescent="0.2">
      <c r="C61" s="145"/>
      <c r="D61" s="145"/>
      <c r="E61" s="145"/>
      <c r="F61" s="145"/>
      <c r="G61" s="145"/>
      <c r="H61" s="145"/>
      <c r="I61" s="145"/>
      <c r="J61" s="145"/>
      <c r="K61" s="145"/>
      <c r="L61" s="145"/>
    </row>
    <row r="62" spans="3:12" x14ac:dyDescent="0.2">
      <c r="C62" s="145"/>
      <c r="D62" s="145"/>
      <c r="E62" s="145"/>
      <c r="F62" s="145"/>
      <c r="G62" s="145"/>
      <c r="H62" s="145"/>
      <c r="I62" s="145"/>
      <c r="J62" s="145"/>
      <c r="K62" s="145"/>
      <c r="L62" s="145"/>
    </row>
    <row r="63" spans="3:12" x14ac:dyDescent="0.2">
      <c r="C63" s="145"/>
      <c r="D63" s="145"/>
      <c r="E63" s="145"/>
      <c r="F63" s="145"/>
      <c r="G63" s="145"/>
      <c r="H63" s="145"/>
      <c r="I63" s="145"/>
      <c r="J63" s="145"/>
      <c r="K63" s="145"/>
      <c r="L63" s="145"/>
    </row>
    <row r="64" spans="3:12" x14ac:dyDescent="0.2">
      <c r="C64" s="145"/>
      <c r="D64" s="145"/>
      <c r="E64" s="145"/>
      <c r="F64" s="145"/>
      <c r="G64" s="145"/>
      <c r="H64" s="145"/>
      <c r="I64" s="145"/>
      <c r="J64" s="145"/>
      <c r="K64" s="145"/>
      <c r="L64" s="145"/>
    </row>
    <row r="65" spans="3:12" x14ac:dyDescent="0.2">
      <c r="C65" s="145"/>
      <c r="D65" s="145"/>
      <c r="E65" s="145"/>
      <c r="F65" s="145"/>
      <c r="G65" s="145"/>
      <c r="H65" s="145"/>
      <c r="I65" s="145"/>
      <c r="J65" s="145"/>
      <c r="K65" s="145"/>
      <c r="L65" s="145"/>
    </row>
    <row r="66" spans="3:12" x14ac:dyDescent="0.2">
      <c r="C66" s="145"/>
      <c r="D66" s="145"/>
      <c r="E66" s="145"/>
      <c r="F66" s="145"/>
      <c r="G66" s="145"/>
      <c r="H66" s="145"/>
      <c r="I66" s="145"/>
      <c r="J66" s="145"/>
      <c r="K66" s="145"/>
      <c r="L66" s="145"/>
    </row>
    <row r="67" spans="3:12" x14ac:dyDescent="0.2">
      <c r="C67" s="145"/>
      <c r="D67" s="145"/>
      <c r="E67" s="145"/>
      <c r="F67" s="145"/>
      <c r="G67" s="145"/>
      <c r="H67" s="145"/>
      <c r="I67" s="145"/>
      <c r="J67" s="145"/>
      <c r="K67" s="145"/>
      <c r="L67" s="145"/>
    </row>
    <row r="68" spans="3:12" x14ac:dyDescent="0.2">
      <c r="C68" s="145"/>
      <c r="D68" s="145"/>
      <c r="E68" s="145"/>
      <c r="F68" s="145"/>
      <c r="G68" s="145"/>
      <c r="H68" s="145"/>
      <c r="I68" s="145"/>
      <c r="J68" s="145"/>
      <c r="K68" s="145"/>
      <c r="L68" s="145"/>
    </row>
    <row r="69" spans="3:12" x14ac:dyDescent="0.2">
      <c r="C69" s="146"/>
      <c r="D69" s="146"/>
      <c r="E69" s="146"/>
      <c r="F69" s="146"/>
      <c r="G69" s="146"/>
      <c r="H69" s="146"/>
      <c r="I69" s="146"/>
      <c r="J69" s="146"/>
      <c r="K69" s="146"/>
      <c r="L69" s="146"/>
    </row>
    <row r="70" spans="3:12" x14ac:dyDescent="0.2">
      <c r="C70" s="146"/>
      <c r="D70" s="146"/>
      <c r="E70" s="146"/>
      <c r="F70" s="146"/>
      <c r="G70" s="146"/>
      <c r="H70" s="146"/>
      <c r="I70" s="146"/>
      <c r="J70" s="146"/>
      <c r="K70" s="146"/>
      <c r="L70" s="146"/>
    </row>
    <row r="71" spans="3:12" x14ac:dyDescent="0.2">
      <c r="C71" s="146"/>
      <c r="D71" s="146"/>
      <c r="E71" s="146"/>
      <c r="F71" s="146"/>
      <c r="G71" s="146"/>
      <c r="H71" s="146"/>
      <c r="I71" s="146"/>
      <c r="J71" s="146"/>
      <c r="K71" s="146"/>
      <c r="L71" s="146"/>
    </row>
    <row r="72" spans="3:12" x14ac:dyDescent="0.2">
      <c r="C72" s="145"/>
      <c r="D72" s="145"/>
      <c r="E72" s="145"/>
      <c r="F72" s="145"/>
      <c r="G72" s="145"/>
      <c r="H72" s="145"/>
      <c r="I72" s="145"/>
      <c r="J72" s="145"/>
      <c r="K72" s="145"/>
      <c r="L72" s="145"/>
    </row>
  </sheetData>
  <mergeCells count="1">
    <mergeCell ref="B38:L39"/>
  </mergeCells>
  <pageMargins left="0.70866141732283505" right="0.70866141732283505" top="0.74803149606299202" bottom="0.74803149606299202" header="0.31496062992126" footer="0.31496062992126"/>
  <pageSetup paperSize="9" scale="96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F1B12"/>
    <pageSetUpPr fitToPage="1"/>
  </sheetPr>
  <dimension ref="B1:N65"/>
  <sheetViews>
    <sheetView showGridLines="0" zoomScaleNormal="100" zoomScaleSheetLayoutView="100" workbookViewId="0">
      <selection activeCell="I33" sqref="I33:I34"/>
    </sheetView>
  </sheetViews>
  <sheetFormatPr defaultRowHeight="12.75" x14ac:dyDescent="0.2"/>
  <cols>
    <col min="2" max="2" width="47.5703125" customWidth="1"/>
    <col min="3" max="9" width="11.5703125" customWidth="1"/>
  </cols>
  <sheetData>
    <row r="1" spans="2:14" x14ac:dyDescent="0.2">
      <c r="B1" s="1"/>
      <c r="C1" s="1"/>
      <c r="D1" s="1"/>
      <c r="E1" s="1"/>
      <c r="F1" s="1"/>
      <c r="G1" s="1"/>
      <c r="H1" s="1"/>
      <c r="I1" s="1"/>
    </row>
    <row r="2" spans="2:14" ht="20.25" x14ac:dyDescent="0.3">
      <c r="B2" s="10" t="s">
        <v>101</v>
      </c>
      <c r="C2" s="1"/>
      <c r="D2" s="1"/>
      <c r="E2" s="1"/>
      <c r="F2" s="1"/>
      <c r="G2" s="1"/>
      <c r="H2" s="1"/>
      <c r="I2" s="1"/>
    </row>
    <row r="3" spans="2:14" x14ac:dyDescent="0.2">
      <c r="B3" s="9" t="s">
        <v>173</v>
      </c>
      <c r="C3" s="1"/>
      <c r="D3" s="1"/>
      <c r="E3" s="1"/>
      <c r="F3" s="1"/>
      <c r="G3" s="1"/>
      <c r="H3" s="1"/>
      <c r="I3" s="1"/>
    </row>
    <row r="4" spans="2:14" ht="13.5" thickBot="1" x14ac:dyDescent="0.25">
      <c r="B4" s="2"/>
      <c r="C4" s="1"/>
      <c r="D4" s="1"/>
      <c r="E4" s="1"/>
      <c r="F4" s="1"/>
      <c r="G4" s="1"/>
      <c r="H4" s="1"/>
      <c r="I4" s="1"/>
    </row>
    <row r="5" spans="2:14" s="4" customFormat="1" ht="28.5" customHeight="1" thickBot="1" x14ac:dyDescent="0.25">
      <c r="B5" s="35" t="s">
        <v>75</v>
      </c>
      <c r="C5" s="72" t="s">
        <v>188</v>
      </c>
      <c r="D5" s="72" t="s">
        <v>189</v>
      </c>
      <c r="E5" s="72" t="s">
        <v>190</v>
      </c>
      <c r="F5" s="72">
        <v>43190</v>
      </c>
      <c r="G5" s="72">
        <v>43281</v>
      </c>
      <c r="H5" s="206">
        <v>43373</v>
      </c>
    </row>
    <row r="6" spans="2:14" x14ac:dyDescent="0.2">
      <c r="B6" s="21" t="s">
        <v>191</v>
      </c>
      <c r="C6" s="22"/>
      <c r="D6" s="22"/>
      <c r="E6" s="22"/>
      <c r="F6" s="22"/>
      <c r="G6" s="22"/>
      <c r="H6" s="188"/>
      <c r="I6" s="4"/>
    </row>
    <row r="7" spans="2:14" x14ac:dyDescent="0.2">
      <c r="B7" s="12" t="s">
        <v>105</v>
      </c>
      <c r="C7" s="14">
        <v>254899</v>
      </c>
      <c r="D7" s="14">
        <v>254525</v>
      </c>
      <c r="E7" s="14">
        <v>256319</v>
      </c>
      <c r="F7" s="14">
        <v>256115</v>
      </c>
      <c r="G7" s="14">
        <v>255451</v>
      </c>
      <c r="H7" s="191">
        <f>'3. Cons Balance Sheet'!E6</f>
        <v>255858</v>
      </c>
      <c r="I7" s="144"/>
      <c r="J7" s="38"/>
      <c r="K7" s="38"/>
      <c r="L7" s="38"/>
      <c r="M7" s="38"/>
    </row>
    <row r="8" spans="2:14" x14ac:dyDescent="0.2">
      <c r="B8" s="12" t="s">
        <v>192</v>
      </c>
      <c r="C8" s="14">
        <v>770558</v>
      </c>
      <c r="D8" s="14">
        <v>765922</v>
      </c>
      <c r="E8" s="14">
        <v>731138</v>
      </c>
      <c r="F8" s="14">
        <v>723585</v>
      </c>
      <c r="G8" s="14">
        <v>711809</v>
      </c>
      <c r="H8" s="191">
        <v>703383.78599999996</v>
      </c>
      <c r="I8" s="144"/>
      <c r="J8" s="38"/>
      <c r="K8" s="38"/>
      <c r="L8" s="38"/>
      <c r="M8" s="38"/>
    </row>
    <row r="9" spans="2:14" x14ac:dyDescent="0.2">
      <c r="B9" s="12" t="s">
        <v>193</v>
      </c>
      <c r="C9" s="14">
        <v>103690</v>
      </c>
      <c r="D9" s="14">
        <v>97942</v>
      </c>
      <c r="E9" s="14">
        <v>90986</v>
      </c>
      <c r="F9" s="14">
        <v>81944</v>
      </c>
      <c r="G9" s="14">
        <v>87066</v>
      </c>
      <c r="H9" s="191">
        <f>SUM('3. Cons Balance Sheet'!E8:E9,'3. Cons Balance Sheet'!E11:E12)</f>
        <v>86175</v>
      </c>
      <c r="I9" s="144"/>
      <c r="J9" s="38"/>
      <c r="K9" s="38"/>
      <c r="L9" s="38"/>
      <c r="M9" s="38"/>
    </row>
    <row r="10" spans="2:14" x14ac:dyDescent="0.2">
      <c r="B10" s="12" t="s">
        <v>113</v>
      </c>
      <c r="C10" s="14">
        <v>54301</v>
      </c>
      <c r="D10" s="14">
        <v>53141</v>
      </c>
      <c r="E10" s="14">
        <v>31609</v>
      </c>
      <c r="F10" s="14">
        <v>33576</v>
      </c>
      <c r="G10" s="14">
        <v>33742</v>
      </c>
      <c r="H10" s="191">
        <f>'3. Cons Balance Sheet'!E15</f>
        <v>35717</v>
      </c>
      <c r="I10" s="144"/>
      <c r="J10" s="38"/>
      <c r="K10" s="38"/>
      <c r="L10" s="38"/>
      <c r="M10" s="38"/>
    </row>
    <row r="11" spans="2:14" x14ac:dyDescent="0.2">
      <c r="B11" s="12" t="s">
        <v>194</v>
      </c>
      <c r="C11" s="20">
        <v>216355</v>
      </c>
      <c r="D11" s="20">
        <v>227155</v>
      </c>
      <c r="E11" s="20">
        <v>167697</v>
      </c>
      <c r="F11" s="20">
        <v>161861</v>
      </c>
      <c r="G11" s="20">
        <v>178502</v>
      </c>
      <c r="H11" s="191">
        <v>191072.49599999998</v>
      </c>
      <c r="I11" s="144"/>
      <c r="J11" s="38"/>
      <c r="K11" s="38"/>
      <c r="L11" s="38"/>
      <c r="M11" s="38"/>
    </row>
    <row r="12" spans="2:14" x14ac:dyDescent="0.2">
      <c r="B12" s="19" t="s">
        <v>117</v>
      </c>
      <c r="C12" s="11">
        <v>85041</v>
      </c>
      <c r="D12" s="11">
        <v>105220</v>
      </c>
      <c r="E12" s="11">
        <v>120850</v>
      </c>
      <c r="F12" s="11">
        <v>128537</v>
      </c>
      <c r="G12" s="11">
        <v>155292</v>
      </c>
      <c r="H12" s="189">
        <f>'3. Cons Balance Sheet'!E20</f>
        <v>178522</v>
      </c>
      <c r="I12" s="144"/>
      <c r="J12" s="38"/>
      <c r="K12" s="38"/>
      <c r="L12" s="38"/>
      <c r="M12" s="38"/>
      <c r="N12" s="70"/>
    </row>
    <row r="13" spans="2:14" ht="13.5" thickBot="1" x14ac:dyDescent="0.25">
      <c r="B13" s="6" t="s">
        <v>119</v>
      </c>
      <c r="C13" s="7">
        <f t="shared" ref="C13:F13" si="0">SUM(C7:C12)</f>
        <v>1484844</v>
      </c>
      <c r="D13" s="7">
        <f t="shared" si="0"/>
        <v>1503905</v>
      </c>
      <c r="E13" s="7">
        <f t="shared" si="0"/>
        <v>1398599</v>
      </c>
      <c r="F13" s="7">
        <f t="shared" si="0"/>
        <v>1385618</v>
      </c>
      <c r="G13" s="7">
        <v>1421862</v>
      </c>
      <c r="H13" s="190">
        <f>'3. Cons Balance Sheet'!E23</f>
        <v>1450728</v>
      </c>
      <c r="I13" s="144"/>
      <c r="J13" s="38"/>
      <c r="K13" s="38"/>
      <c r="L13" s="38"/>
      <c r="M13" s="38"/>
      <c r="N13" s="1"/>
    </row>
    <row r="14" spans="2:14" x14ac:dyDescent="0.2">
      <c r="B14" s="13"/>
      <c r="C14" s="8"/>
      <c r="D14" s="8"/>
      <c r="E14" s="8"/>
      <c r="F14" s="8"/>
      <c r="G14" s="8"/>
      <c r="H14" s="192"/>
      <c r="I14" s="144"/>
      <c r="J14" s="38"/>
      <c r="K14" s="38"/>
      <c r="L14" s="38"/>
      <c r="M14" s="38"/>
    </row>
    <row r="15" spans="2:14" x14ac:dyDescent="0.2">
      <c r="B15" s="32" t="s">
        <v>195</v>
      </c>
      <c r="C15" s="11"/>
      <c r="D15" s="11"/>
      <c r="E15" s="11"/>
      <c r="F15" s="11"/>
      <c r="G15" s="11"/>
      <c r="H15" s="189"/>
      <c r="I15" s="144"/>
      <c r="J15" s="38"/>
      <c r="K15" s="38"/>
      <c r="L15" s="38"/>
      <c r="M15" s="38"/>
    </row>
    <row r="16" spans="2:14" ht="13.5" thickBot="1" x14ac:dyDescent="0.25">
      <c r="B16" s="6" t="s">
        <v>127</v>
      </c>
      <c r="C16" s="7">
        <v>806280</v>
      </c>
      <c r="D16" s="7">
        <v>799669</v>
      </c>
      <c r="E16" s="7">
        <v>721902</v>
      </c>
      <c r="F16" s="7">
        <v>727961</v>
      </c>
      <c r="G16" s="7">
        <v>750873</v>
      </c>
      <c r="H16" s="190">
        <f>'3. Cons Balance Sheet'!E32</f>
        <v>771266</v>
      </c>
      <c r="I16" s="144"/>
      <c r="J16" s="38"/>
      <c r="K16" s="38"/>
      <c r="L16" s="38"/>
      <c r="M16" s="38"/>
    </row>
    <row r="17" spans="2:13" x14ac:dyDescent="0.2">
      <c r="B17" s="13"/>
      <c r="C17" s="14"/>
      <c r="D17" s="14"/>
      <c r="E17" s="14"/>
      <c r="F17" s="14"/>
      <c r="G17" s="14"/>
      <c r="H17" s="191"/>
      <c r="I17" s="144"/>
      <c r="J17" s="38"/>
      <c r="K17" s="38"/>
      <c r="L17" s="38"/>
      <c r="M17" s="38"/>
    </row>
    <row r="18" spans="2:13" x14ac:dyDescent="0.2">
      <c r="B18" s="12" t="s">
        <v>129</v>
      </c>
      <c r="C18" s="14">
        <v>84808</v>
      </c>
      <c r="D18" s="14">
        <v>83755</v>
      </c>
      <c r="E18" s="14">
        <v>85804</v>
      </c>
      <c r="F18" s="14">
        <v>83816</v>
      </c>
      <c r="G18" s="14">
        <v>84076</v>
      </c>
      <c r="H18" s="191">
        <f>'3. Cons Balance Sheet'!E35</f>
        <v>84506</v>
      </c>
      <c r="I18" s="144"/>
      <c r="J18" s="38"/>
      <c r="K18" s="38"/>
      <c r="L18" s="38"/>
      <c r="M18" s="38"/>
    </row>
    <row r="19" spans="2:13" x14ac:dyDescent="0.2">
      <c r="B19" s="12" t="s">
        <v>196</v>
      </c>
      <c r="C19" s="14">
        <v>2752</v>
      </c>
      <c r="D19" s="14">
        <v>2835</v>
      </c>
      <c r="E19" s="14">
        <v>0</v>
      </c>
      <c r="F19" s="14">
        <v>0</v>
      </c>
      <c r="G19" s="14">
        <v>0</v>
      </c>
      <c r="H19" s="191">
        <v>0</v>
      </c>
      <c r="I19" s="144"/>
      <c r="J19" s="38"/>
      <c r="K19" s="38"/>
      <c r="L19" s="38"/>
      <c r="M19" s="38"/>
    </row>
    <row r="20" spans="2:13" x14ac:dyDescent="0.2">
      <c r="B20" s="12" t="s">
        <v>128</v>
      </c>
      <c r="C20" s="14">
        <v>55099</v>
      </c>
      <c r="D20" s="14">
        <v>50765</v>
      </c>
      <c r="E20" s="14">
        <v>48176</v>
      </c>
      <c r="F20" s="14">
        <v>40758</v>
      </c>
      <c r="G20" s="14">
        <v>44874</v>
      </c>
      <c r="H20" s="191">
        <f>'3. Cons Balance Sheet'!E34+'3. Cons Balance Sheet'!E43</f>
        <v>40647</v>
      </c>
      <c r="I20" s="144"/>
      <c r="J20" s="38"/>
      <c r="K20" s="38"/>
      <c r="L20" s="38"/>
      <c r="M20" s="38"/>
    </row>
    <row r="21" spans="2:13" x14ac:dyDescent="0.2">
      <c r="B21" s="12" t="s">
        <v>130</v>
      </c>
      <c r="C21" s="14">
        <v>81137</v>
      </c>
      <c r="D21" s="14">
        <v>90027</v>
      </c>
      <c r="E21" s="14">
        <v>80900</v>
      </c>
      <c r="F21" s="14">
        <v>78261</v>
      </c>
      <c r="G21" s="14">
        <v>76507</v>
      </c>
      <c r="H21" s="191">
        <f>'3. Cons Balance Sheet'!E36+'3. Cons Balance Sheet'!E44</f>
        <v>81522</v>
      </c>
      <c r="I21" s="144"/>
      <c r="J21" s="38"/>
      <c r="K21" s="38"/>
      <c r="L21" s="38"/>
      <c r="M21" s="38"/>
    </row>
    <row r="22" spans="2:13" x14ac:dyDescent="0.2">
      <c r="B22" s="12" t="s">
        <v>133</v>
      </c>
      <c r="C22" s="14">
        <v>75288</v>
      </c>
      <c r="D22" s="14">
        <v>64510</v>
      </c>
      <c r="E22" s="14">
        <v>51441</v>
      </c>
      <c r="F22" s="14">
        <v>54999</v>
      </c>
      <c r="G22" s="14">
        <v>56420</v>
      </c>
      <c r="H22" s="191">
        <f>'3. Cons Balance Sheet'!E40</f>
        <v>49903</v>
      </c>
      <c r="I22" s="144"/>
      <c r="J22" s="38"/>
      <c r="K22" s="38"/>
      <c r="L22" s="38"/>
      <c r="M22" s="38"/>
    </row>
    <row r="23" spans="2:13" x14ac:dyDescent="0.2">
      <c r="B23" s="12" t="s">
        <v>131</v>
      </c>
      <c r="C23" s="14">
        <v>239579</v>
      </c>
      <c r="D23" s="14">
        <v>258227</v>
      </c>
      <c r="E23" s="14">
        <v>261304</v>
      </c>
      <c r="F23" s="14">
        <v>275197</v>
      </c>
      <c r="G23" s="14">
        <v>277107</v>
      </c>
      <c r="H23" s="191">
        <f>'3. Cons Balance Sheet'!E37+'3. Cons Balance Sheet'!E45</f>
        <v>284694</v>
      </c>
      <c r="I23" s="144"/>
      <c r="J23" s="38"/>
      <c r="K23" s="38"/>
      <c r="L23" s="38"/>
      <c r="M23" s="38"/>
    </row>
    <row r="24" spans="2:13" x14ac:dyDescent="0.2">
      <c r="B24" s="19" t="s">
        <v>137</v>
      </c>
      <c r="C24" s="11">
        <v>139901</v>
      </c>
      <c r="D24" s="11">
        <v>154117</v>
      </c>
      <c r="E24" s="11">
        <v>149072</v>
      </c>
      <c r="F24" s="11">
        <v>124626</v>
      </c>
      <c r="G24" s="11">
        <v>132005</v>
      </c>
      <c r="H24" s="189">
        <f>SUM('3. Cons Balance Sheet'!E41:E42,'3. Cons Balance Sheet'!E46:E47)</f>
        <v>138190</v>
      </c>
      <c r="I24" s="144"/>
      <c r="J24" s="38"/>
      <c r="K24" s="38"/>
      <c r="L24" s="38"/>
      <c r="M24" s="38"/>
    </row>
    <row r="25" spans="2:13" ht="13.5" thickBot="1" x14ac:dyDescent="0.25">
      <c r="B25" s="6" t="s">
        <v>197</v>
      </c>
      <c r="C25" s="7">
        <f t="shared" ref="C25:F25" si="1">SUM(C18:C24)</f>
        <v>678564</v>
      </c>
      <c r="D25" s="7">
        <f t="shared" si="1"/>
        <v>704236</v>
      </c>
      <c r="E25" s="7">
        <f t="shared" si="1"/>
        <v>676697</v>
      </c>
      <c r="F25" s="7">
        <f t="shared" si="1"/>
        <v>657657</v>
      </c>
      <c r="G25" s="7">
        <v>670989</v>
      </c>
      <c r="H25" s="190">
        <f>'3. Cons Balance Sheet'!E48+'3. Cons Balance Sheet'!E38</f>
        <v>679462</v>
      </c>
      <c r="I25" s="144"/>
      <c r="J25" s="38"/>
      <c r="K25" s="38"/>
      <c r="L25" s="38"/>
      <c r="M25" s="38"/>
    </row>
    <row r="26" spans="2:13" x14ac:dyDescent="0.2">
      <c r="B26" s="13"/>
      <c r="C26" s="14"/>
      <c r="D26" s="14"/>
      <c r="E26" s="14"/>
      <c r="F26" s="14"/>
      <c r="G26" s="14"/>
      <c r="H26" s="191"/>
      <c r="I26" s="144"/>
      <c r="J26" s="38"/>
      <c r="K26" s="38"/>
      <c r="L26" s="38"/>
      <c r="M26" s="38"/>
    </row>
    <row r="27" spans="2:13" x14ac:dyDescent="0.2">
      <c r="B27" s="27" t="s">
        <v>139</v>
      </c>
      <c r="C27" s="31">
        <f>SUM(C25,C16)</f>
        <v>1484844</v>
      </c>
      <c r="D27" s="31">
        <f>SUM(D25,D16)</f>
        <v>1503905</v>
      </c>
      <c r="E27" s="31">
        <f>SUM(E25,E16)</f>
        <v>1398599</v>
      </c>
      <c r="F27" s="31">
        <f>SUM(F25,F16)</f>
        <v>1385618</v>
      </c>
      <c r="G27" s="31">
        <v>1421862</v>
      </c>
      <c r="H27" s="196">
        <f>'3. Cons Balance Sheet'!E50</f>
        <v>1450728</v>
      </c>
      <c r="I27" s="144"/>
      <c r="J27" s="38"/>
      <c r="K27" s="38"/>
      <c r="L27" s="38"/>
      <c r="M27" s="38"/>
    </row>
    <row r="28" spans="2:13" x14ac:dyDescent="0.2">
      <c r="B28" s="1"/>
      <c r="C28" s="1"/>
      <c r="D28" s="1"/>
      <c r="E28" s="1"/>
      <c r="F28" s="1"/>
      <c r="G28" s="1"/>
      <c r="H28" s="191"/>
      <c r="I28" s="144"/>
    </row>
    <row r="29" spans="2:13" x14ac:dyDescent="0.2">
      <c r="B29" s="3" t="s">
        <v>198</v>
      </c>
      <c r="C29" s="43">
        <v>82041</v>
      </c>
      <c r="D29" s="43">
        <v>102220</v>
      </c>
      <c r="E29" s="43">
        <f>E12</f>
        <v>120850</v>
      </c>
      <c r="F29" s="43">
        <v>128536.86900000001</v>
      </c>
      <c r="G29" s="43">
        <v>155292</v>
      </c>
      <c r="H29" s="207">
        <f>H12-H19</f>
        <v>178522</v>
      </c>
      <c r="I29" s="144"/>
    </row>
    <row r="31" spans="2:13" x14ac:dyDescent="0.2">
      <c r="C31" s="38"/>
      <c r="D31" s="38"/>
      <c r="E31" s="38"/>
      <c r="F31" s="38"/>
      <c r="G31" s="38"/>
      <c r="H31" s="38"/>
      <c r="I31" s="38"/>
    </row>
    <row r="32" spans="2:13" x14ac:dyDescent="0.2">
      <c r="C32" s="38"/>
      <c r="D32" s="38"/>
      <c r="E32" s="38"/>
      <c r="F32" s="38"/>
      <c r="G32" s="38"/>
      <c r="H32" s="38"/>
      <c r="I32" s="43"/>
    </row>
    <row r="33" spans="3:10" x14ac:dyDescent="0.2">
      <c r="C33" s="38"/>
      <c r="D33" s="38"/>
      <c r="E33" s="38"/>
      <c r="F33" s="38"/>
      <c r="G33" s="38"/>
      <c r="H33" s="38"/>
      <c r="I33" s="43"/>
      <c r="J33" s="43"/>
    </row>
    <row r="34" spans="3:10" x14ac:dyDescent="0.2">
      <c r="D34" s="43"/>
      <c r="E34" s="43"/>
      <c r="F34" s="43"/>
      <c r="G34" s="43"/>
      <c r="H34" s="43"/>
      <c r="I34" s="43"/>
      <c r="J34" s="43"/>
    </row>
    <row r="35" spans="3:10" x14ac:dyDescent="0.2">
      <c r="D35" s="43"/>
      <c r="E35" s="43"/>
      <c r="F35" s="43"/>
      <c r="G35" s="43"/>
      <c r="H35" s="43"/>
      <c r="I35" s="43"/>
      <c r="J35" s="43"/>
    </row>
    <row r="36" spans="3:10" x14ac:dyDescent="0.2">
      <c r="D36" s="43"/>
      <c r="E36" s="43"/>
      <c r="F36" s="43"/>
      <c r="G36" s="43"/>
      <c r="H36" s="43"/>
      <c r="I36" s="43"/>
      <c r="J36" s="43"/>
    </row>
    <row r="37" spans="3:10" x14ac:dyDescent="0.2">
      <c r="D37" s="142"/>
      <c r="E37" s="142"/>
      <c r="F37" s="142"/>
      <c r="G37" s="142"/>
      <c r="H37" s="142"/>
      <c r="I37" s="142"/>
      <c r="J37" s="142"/>
    </row>
    <row r="38" spans="3:10" x14ac:dyDescent="0.2">
      <c r="D38" s="38"/>
      <c r="E38" s="38"/>
      <c r="F38" s="38"/>
      <c r="G38" s="38"/>
      <c r="H38" s="38"/>
      <c r="I38" s="38"/>
      <c r="J38" s="38"/>
    </row>
    <row r="39" spans="3:10" x14ac:dyDescent="0.2">
      <c r="D39" s="38"/>
      <c r="E39" s="38"/>
      <c r="F39" s="38"/>
      <c r="G39" s="38"/>
      <c r="H39" s="38"/>
      <c r="I39" s="38"/>
      <c r="J39" s="38"/>
    </row>
    <row r="40" spans="3:10" x14ac:dyDescent="0.2">
      <c r="D40" s="38"/>
    </row>
    <row r="41" spans="3:10" x14ac:dyDescent="0.2">
      <c r="D41" s="38"/>
    </row>
    <row r="42" spans="3:10" x14ac:dyDescent="0.2">
      <c r="D42" s="38"/>
    </row>
    <row r="43" spans="3:10" x14ac:dyDescent="0.2">
      <c r="D43" s="38"/>
    </row>
    <row r="44" spans="3:10" x14ac:dyDescent="0.2">
      <c r="D44" s="38"/>
    </row>
    <row r="45" spans="3:10" x14ac:dyDescent="0.2">
      <c r="D45" s="38"/>
    </row>
    <row r="46" spans="3:10" x14ac:dyDescent="0.2">
      <c r="D46" s="38"/>
    </row>
    <row r="47" spans="3:10" x14ac:dyDescent="0.2">
      <c r="D47" s="38"/>
    </row>
    <row r="48" spans="3:10" x14ac:dyDescent="0.2">
      <c r="D48" s="38"/>
    </row>
    <row r="49" spans="4:4" x14ac:dyDescent="0.2">
      <c r="D49" s="38"/>
    </row>
    <row r="50" spans="4:4" x14ac:dyDescent="0.2">
      <c r="D50" s="38"/>
    </row>
    <row r="51" spans="4:4" x14ac:dyDescent="0.2">
      <c r="D51" s="38"/>
    </row>
    <row r="52" spans="4:4" x14ac:dyDescent="0.2">
      <c r="D52" s="38"/>
    </row>
    <row r="53" spans="4:4" x14ac:dyDescent="0.2">
      <c r="D53" s="38"/>
    </row>
    <row r="54" spans="4:4" x14ac:dyDescent="0.2">
      <c r="D54" s="38"/>
    </row>
    <row r="55" spans="4:4" x14ac:dyDescent="0.2">
      <c r="D55" s="38"/>
    </row>
    <row r="56" spans="4:4" x14ac:dyDescent="0.2">
      <c r="D56" s="38"/>
    </row>
    <row r="57" spans="4:4" x14ac:dyDescent="0.2">
      <c r="D57" s="38"/>
    </row>
    <row r="58" spans="4:4" x14ac:dyDescent="0.2">
      <c r="D58" s="38"/>
    </row>
    <row r="59" spans="4:4" x14ac:dyDescent="0.2">
      <c r="D59" s="38"/>
    </row>
    <row r="60" spans="4:4" x14ac:dyDescent="0.2">
      <c r="D60" s="38"/>
    </row>
    <row r="61" spans="4:4" x14ac:dyDescent="0.2">
      <c r="D61" s="38"/>
    </row>
    <row r="62" spans="4:4" x14ac:dyDescent="0.2">
      <c r="D62" s="38"/>
    </row>
    <row r="63" spans="4:4" x14ac:dyDescent="0.2">
      <c r="D63" s="38"/>
    </row>
    <row r="64" spans="4:4" x14ac:dyDescent="0.2">
      <c r="D64" s="38"/>
    </row>
    <row r="65" spans="4:4" x14ac:dyDescent="0.2">
      <c r="D65" s="38"/>
    </row>
  </sheetData>
  <pageMargins left="0.70866141732283505" right="0.70866141732283505" top="0.74803149606299202" bottom="0.74803149606299202" header="0.31496062992126" footer="0.31496062992126"/>
  <pageSetup paperSize="9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F1B12"/>
    <pageSetUpPr fitToPage="1"/>
  </sheetPr>
  <dimension ref="B1:N33"/>
  <sheetViews>
    <sheetView showGridLines="0" zoomScaleNormal="100" zoomScaleSheetLayoutView="70" workbookViewId="0">
      <selection activeCell="B36" sqref="B36"/>
    </sheetView>
  </sheetViews>
  <sheetFormatPr defaultColWidth="9.42578125" defaultRowHeight="12.75" x14ac:dyDescent="0.2"/>
  <cols>
    <col min="1" max="1" width="9.42578125" style="66"/>
    <col min="2" max="2" width="59.140625" style="66" customWidth="1"/>
    <col min="3" max="3" width="8.85546875" style="66" bestFit="1" customWidth="1"/>
    <col min="4" max="5" width="9.140625" style="66" bestFit="1" customWidth="1"/>
    <col min="6" max="6" width="7.7109375" style="66" bestFit="1" customWidth="1"/>
    <col min="7" max="8" width="7.7109375" style="66" customWidth="1"/>
    <col min="9" max="9" width="1.42578125" style="66" customWidth="1"/>
    <col min="10" max="10" width="8.28515625" style="66" bestFit="1" customWidth="1"/>
    <col min="11" max="11" width="1.42578125" style="66" customWidth="1"/>
    <col min="12" max="12" width="9.140625" style="66" bestFit="1" customWidth="1"/>
    <col min="13" max="16384" width="9.42578125" style="66"/>
  </cols>
  <sheetData>
    <row r="1" spans="2:14" x14ac:dyDescent="0.2">
      <c r="B1" s="77"/>
      <c r="C1" s="77"/>
      <c r="D1" s="77"/>
      <c r="E1" s="77"/>
      <c r="F1" s="77"/>
      <c r="G1" s="77"/>
      <c r="H1" s="77"/>
      <c r="I1" s="84"/>
      <c r="J1" s="84"/>
      <c r="K1" s="84"/>
      <c r="L1" s="84"/>
      <c r="M1" s="84"/>
    </row>
    <row r="2" spans="2:14" ht="20.25" x14ac:dyDescent="0.3">
      <c r="B2" s="10" t="s">
        <v>140</v>
      </c>
      <c r="C2" s="77"/>
      <c r="D2" s="77"/>
      <c r="E2" s="77"/>
      <c r="F2" s="77"/>
      <c r="G2" s="77"/>
      <c r="H2" s="77"/>
      <c r="I2" s="84"/>
      <c r="J2" s="84"/>
      <c r="K2" s="84"/>
      <c r="L2" s="84"/>
      <c r="M2" s="84"/>
    </row>
    <row r="3" spans="2:14" x14ac:dyDescent="0.2">
      <c r="B3" s="9" t="s">
        <v>173</v>
      </c>
      <c r="C3" s="77"/>
      <c r="D3" s="77"/>
      <c r="E3" s="77"/>
      <c r="F3" s="77"/>
      <c r="G3" s="77"/>
      <c r="H3" s="77"/>
      <c r="I3" s="84"/>
      <c r="J3" s="84"/>
      <c r="K3" s="84"/>
      <c r="L3" s="84"/>
      <c r="M3" s="84"/>
    </row>
    <row r="4" spans="2:14" ht="13.5" thickBot="1" x14ac:dyDescent="0.25">
      <c r="B4" s="2"/>
      <c r="C4" s="77"/>
      <c r="D4" s="77"/>
      <c r="E4" s="77"/>
      <c r="F4" s="77"/>
      <c r="G4" s="77"/>
      <c r="H4" s="77"/>
      <c r="I4" s="84"/>
      <c r="J4" s="84"/>
      <c r="K4" s="84"/>
      <c r="L4" s="84"/>
      <c r="M4" s="84"/>
    </row>
    <row r="5" spans="2:14" s="67" customFormat="1" ht="33" customHeight="1" thickBot="1" x14ac:dyDescent="0.25">
      <c r="B5" s="85" t="s">
        <v>75</v>
      </c>
      <c r="C5" s="18" t="s">
        <v>174</v>
      </c>
      <c r="D5" s="18" t="s">
        <v>175</v>
      </c>
      <c r="E5" s="18" t="s">
        <v>176</v>
      </c>
      <c r="F5" s="18" t="s">
        <v>177</v>
      </c>
      <c r="G5" s="18" t="s">
        <v>178</v>
      </c>
      <c r="H5" s="162" t="s">
        <v>3</v>
      </c>
      <c r="I5" s="137"/>
      <c r="J5" s="148" t="s">
        <v>179</v>
      </c>
      <c r="K5" s="137"/>
      <c r="L5" s="148" t="s">
        <v>180</v>
      </c>
      <c r="M5" s="137"/>
    </row>
    <row r="6" spans="2:14" x14ac:dyDescent="0.2">
      <c r="B6" s="86" t="s">
        <v>143</v>
      </c>
      <c r="C6" s="209">
        <v>-154461.17006231655</v>
      </c>
      <c r="D6" s="209">
        <v>-385.02301714616397</v>
      </c>
      <c r="E6" s="209">
        <v>-29586.601240264979</v>
      </c>
      <c r="F6" s="209">
        <v>6886</v>
      </c>
      <c r="G6" s="209">
        <v>24890</v>
      </c>
      <c r="H6" s="172">
        <f>'4. Cons Stat of CF'!D6</f>
        <v>23782</v>
      </c>
      <c r="I6" s="84"/>
      <c r="J6" s="149">
        <f>'4. Cons Stat of CF'!F6</f>
        <v>55558</v>
      </c>
      <c r="K6" s="84"/>
      <c r="L6" s="149">
        <f>'4. Cons Stat of CF'!G6</f>
        <v>-156373</v>
      </c>
      <c r="M6" s="138"/>
      <c r="N6" s="223"/>
    </row>
    <row r="7" spans="2:14" x14ac:dyDescent="0.2">
      <c r="B7" s="86" t="s">
        <v>199</v>
      </c>
      <c r="C7" s="209">
        <v>-1519</v>
      </c>
      <c r="D7" s="209">
        <v>-3315</v>
      </c>
      <c r="E7" s="209">
        <v>615</v>
      </c>
      <c r="F7" s="209">
        <v>-253</v>
      </c>
      <c r="G7" s="209">
        <v>-1421</v>
      </c>
      <c r="H7" s="172">
        <f>'4. Cons Stat of CF'!D7</f>
        <v>523</v>
      </c>
      <c r="I7" s="84"/>
      <c r="J7" s="210">
        <f>'4. Cons Stat of CF'!F7</f>
        <v>-1151</v>
      </c>
      <c r="K7" s="84"/>
      <c r="L7" s="210">
        <f>'4. Cons Stat of CF'!G7</f>
        <v>-2918</v>
      </c>
      <c r="M7" s="138"/>
      <c r="N7" s="223"/>
    </row>
    <row r="8" spans="2:14" x14ac:dyDescent="0.2">
      <c r="B8" s="86" t="s">
        <v>200</v>
      </c>
      <c r="C8" s="209">
        <v>204853</v>
      </c>
      <c r="D8" s="209">
        <v>35873</v>
      </c>
      <c r="E8" s="209">
        <v>67959</v>
      </c>
      <c r="F8" s="209">
        <v>37353</v>
      </c>
      <c r="G8" s="209">
        <v>38515</v>
      </c>
      <c r="H8" s="172">
        <f>'4. Cons Stat of CF'!D8</f>
        <v>38654</v>
      </c>
      <c r="I8" s="84"/>
      <c r="J8" s="210">
        <f>'4. Cons Stat of CF'!F8</f>
        <v>114522</v>
      </c>
      <c r="K8" s="84"/>
      <c r="L8" s="210">
        <f>'4. Cons Stat of CF'!G8</f>
        <v>276262</v>
      </c>
      <c r="M8" s="138"/>
      <c r="N8" s="223"/>
    </row>
    <row r="9" spans="2:14" x14ac:dyDescent="0.2">
      <c r="B9" s="86" t="s">
        <v>72</v>
      </c>
      <c r="C9" s="209">
        <v>-334</v>
      </c>
      <c r="D9" s="209">
        <v>13821</v>
      </c>
      <c r="E9" s="209">
        <v>2939</v>
      </c>
      <c r="F9" s="209">
        <v>-2972</v>
      </c>
      <c r="G9" s="209">
        <v>-2778</v>
      </c>
      <c r="H9" s="172">
        <f>SUM('4. Cons Stat of CF'!D9:D10)</f>
        <v>2569</v>
      </c>
      <c r="I9" s="84"/>
      <c r="J9" s="210">
        <f>SUM('4. Cons Stat of CF'!F9:F10)</f>
        <v>-3181</v>
      </c>
      <c r="K9" s="84"/>
      <c r="L9" s="210">
        <f>SUM('4. Cons Stat of CF'!G9:G10)</f>
        <v>9953</v>
      </c>
      <c r="M9" s="138"/>
      <c r="N9" s="223"/>
    </row>
    <row r="10" spans="2:14" ht="14.25" x14ac:dyDescent="0.2">
      <c r="B10" s="105" t="s">
        <v>201</v>
      </c>
      <c r="C10" s="139">
        <v>-16218.7</v>
      </c>
      <c r="D10" s="139">
        <v>5927.4</v>
      </c>
      <c r="E10" s="139">
        <v>56818</v>
      </c>
      <c r="F10" s="139">
        <v>-5027</v>
      </c>
      <c r="G10" s="139">
        <v>-4566</v>
      </c>
      <c r="H10" s="208">
        <f>SUM('4. Cons Stat of CF'!D12:D14)</f>
        <v>-7387</v>
      </c>
      <c r="I10" s="84"/>
      <c r="J10" s="150">
        <f>SUM('4. Cons Stat of CF'!F12:F14)</f>
        <v>-16980</v>
      </c>
      <c r="K10" s="84"/>
      <c r="L10" s="150">
        <f>SUM('4. Cons Stat of CF'!G12:G14)</f>
        <v>-41854</v>
      </c>
      <c r="M10" s="138"/>
      <c r="N10" s="223"/>
    </row>
    <row r="11" spans="2:14" ht="13.5" thickBot="1" x14ac:dyDescent="0.25">
      <c r="B11" s="6" t="s">
        <v>152</v>
      </c>
      <c r="C11" s="7">
        <v>32320.129937683447</v>
      </c>
      <c r="D11" s="7">
        <v>51921.376982853842</v>
      </c>
      <c r="E11" s="7">
        <v>98744.398759735021</v>
      </c>
      <c r="F11" s="7">
        <v>35987</v>
      </c>
      <c r="G11" s="7">
        <v>54640</v>
      </c>
      <c r="H11" s="190">
        <f>'4. Cons Stat of CF'!D15</f>
        <v>58141</v>
      </c>
      <c r="I11" s="84"/>
      <c r="J11" s="151">
        <f>'4. Cons Stat of CF'!F15</f>
        <v>148768</v>
      </c>
      <c r="K11" s="84"/>
      <c r="L11" s="151">
        <f>'4. Cons Stat of CF'!G15</f>
        <v>85070</v>
      </c>
      <c r="M11" s="138"/>
      <c r="N11" s="223"/>
    </row>
    <row r="12" spans="2:14" x14ac:dyDescent="0.2">
      <c r="B12" s="13"/>
      <c r="C12" s="103"/>
      <c r="D12" s="103"/>
      <c r="E12" s="103"/>
      <c r="F12" s="103"/>
      <c r="G12" s="103"/>
      <c r="H12" s="172"/>
      <c r="I12" s="84"/>
      <c r="J12" s="210"/>
      <c r="K12" s="84"/>
      <c r="L12" s="210"/>
      <c r="M12" s="138"/>
      <c r="N12" s="223"/>
    </row>
    <row r="13" spans="2:14" x14ac:dyDescent="0.2">
      <c r="B13" s="86" t="s">
        <v>153</v>
      </c>
      <c r="C13" s="103">
        <v>44</v>
      </c>
      <c r="D13" s="103">
        <v>48</v>
      </c>
      <c r="E13" s="103">
        <v>59</v>
      </c>
      <c r="F13" s="103">
        <v>110</v>
      </c>
      <c r="G13" s="103">
        <v>100</v>
      </c>
      <c r="H13" s="172">
        <f>'4. Cons Stat of CF'!D17</f>
        <v>187</v>
      </c>
      <c r="I13" s="84"/>
      <c r="J13" s="210">
        <f>'4. Cons Stat of CF'!F17</f>
        <v>397</v>
      </c>
      <c r="K13" s="84"/>
      <c r="L13" s="210">
        <f>'4. Cons Stat of CF'!G17</f>
        <v>199</v>
      </c>
      <c r="M13" s="138"/>
      <c r="N13" s="223"/>
    </row>
    <row r="14" spans="2:14" x14ac:dyDescent="0.2">
      <c r="B14" s="86" t="s">
        <v>154</v>
      </c>
      <c r="C14" s="103">
        <v>-512</v>
      </c>
      <c r="D14" s="103">
        <v>-449.3</v>
      </c>
      <c r="E14" s="103">
        <v>-403.3</v>
      </c>
      <c r="F14" s="103">
        <v>-444</v>
      </c>
      <c r="G14" s="103">
        <v>-126</v>
      </c>
      <c r="H14" s="172">
        <f>'4. Cons Stat of CF'!D18</f>
        <v>-506</v>
      </c>
      <c r="I14" s="84"/>
      <c r="J14" s="210">
        <f>'4. Cons Stat of CF'!F18</f>
        <v>-1076</v>
      </c>
      <c r="K14" s="84"/>
      <c r="L14" s="210">
        <f>'4. Cons Stat of CF'!G18</f>
        <v>-1416</v>
      </c>
      <c r="M14" s="138"/>
      <c r="N14" s="223"/>
    </row>
    <row r="15" spans="2:14" x14ac:dyDescent="0.2">
      <c r="B15" s="105" t="s">
        <v>202</v>
      </c>
      <c r="C15" s="139">
        <v>-3163</v>
      </c>
      <c r="D15" s="139">
        <v>-3082</v>
      </c>
      <c r="E15" s="139">
        <v>-341</v>
      </c>
      <c r="F15" s="139">
        <v>-3295</v>
      </c>
      <c r="G15" s="139">
        <v>-1687</v>
      </c>
      <c r="H15" s="208">
        <f>'4. Cons Stat of CF'!D19</f>
        <v>-1407</v>
      </c>
      <c r="I15" s="84"/>
      <c r="J15" s="150">
        <f>'4. Cons Stat of CF'!F19</f>
        <v>-6389</v>
      </c>
      <c r="K15" s="84"/>
      <c r="L15" s="150">
        <f>'4. Cons Stat of CF'!G19</f>
        <v>-8314</v>
      </c>
      <c r="M15" s="138"/>
      <c r="N15" s="223"/>
    </row>
    <row r="16" spans="2:14" ht="13.5" thickBot="1" x14ac:dyDescent="0.25">
      <c r="B16" s="6" t="s">
        <v>156</v>
      </c>
      <c r="C16" s="7">
        <v>28689.129937683447</v>
      </c>
      <c r="D16" s="7">
        <v>48438.07698285384</v>
      </c>
      <c r="E16" s="7">
        <v>98059.098759735018</v>
      </c>
      <c r="F16" s="7">
        <v>32358</v>
      </c>
      <c r="G16" s="7">
        <v>52927</v>
      </c>
      <c r="H16" s="190">
        <f>'4. Cons Stat of CF'!D20</f>
        <v>56415</v>
      </c>
      <c r="I16" s="84"/>
      <c r="J16" s="151">
        <f>'4. Cons Stat of CF'!F20</f>
        <v>141700</v>
      </c>
      <c r="K16" s="84"/>
      <c r="L16" s="151">
        <f>'4. Cons Stat of CF'!G20</f>
        <v>75539</v>
      </c>
      <c r="M16" s="138"/>
      <c r="N16" s="223"/>
    </row>
    <row r="17" spans="2:14" x14ac:dyDescent="0.2">
      <c r="B17" s="105"/>
      <c r="C17" s="139"/>
      <c r="D17" s="139"/>
      <c r="E17" s="139"/>
      <c r="F17" s="139"/>
      <c r="G17" s="139"/>
      <c r="H17" s="208"/>
      <c r="I17" s="84"/>
      <c r="J17" s="150"/>
      <c r="K17" s="84"/>
      <c r="L17" s="150"/>
      <c r="M17" s="138"/>
      <c r="N17" s="223"/>
    </row>
    <row r="18" spans="2:14" ht="13.5" thickBot="1" x14ac:dyDescent="0.25">
      <c r="B18" s="6" t="s">
        <v>161</v>
      </c>
      <c r="C18" s="7">
        <v>-29376</v>
      </c>
      <c r="D18" s="7">
        <v>-24918</v>
      </c>
      <c r="E18" s="7">
        <v>-26051</v>
      </c>
      <c r="F18" s="7">
        <v>-22279</v>
      </c>
      <c r="G18" s="7">
        <v>-24587</v>
      </c>
      <c r="H18" s="190">
        <f>'4. Cons Stat of CF'!D26</f>
        <v>-27915</v>
      </c>
      <c r="I18" s="84"/>
      <c r="J18" s="151">
        <f>'4. Cons Stat of CF'!F26</f>
        <v>-74781</v>
      </c>
      <c r="K18" s="84"/>
      <c r="L18" s="151">
        <f>'4. Cons Stat of CF'!G26</f>
        <v>-103670</v>
      </c>
      <c r="M18" s="138"/>
      <c r="N18" s="223"/>
    </row>
    <row r="19" spans="2:14" x14ac:dyDescent="0.2">
      <c r="B19" s="105"/>
      <c r="C19" s="139"/>
      <c r="D19" s="139"/>
      <c r="E19" s="139"/>
      <c r="F19" s="139"/>
      <c r="G19" s="139"/>
      <c r="H19" s="208"/>
      <c r="I19" s="84"/>
      <c r="J19" s="150"/>
      <c r="K19" s="84"/>
      <c r="L19" s="150"/>
      <c r="M19" s="138"/>
      <c r="N19" s="223"/>
    </row>
    <row r="20" spans="2:14" ht="13.5" thickBot="1" x14ac:dyDescent="0.25">
      <c r="B20" s="6" t="s">
        <v>167</v>
      </c>
      <c r="C20" s="7">
        <v>2246</v>
      </c>
      <c r="D20" s="7">
        <v>-3193</v>
      </c>
      <c r="E20" s="7">
        <v>-55905</v>
      </c>
      <c r="F20" s="7">
        <v>-2087</v>
      </c>
      <c r="G20" s="7">
        <v>-2720</v>
      </c>
      <c r="H20" s="190">
        <f>'4. Cons Stat of CF'!D33</f>
        <v>-5307</v>
      </c>
      <c r="I20" s="84"/>
      <c r="J20" s="151">
        <f>'4. Cons Stat of CF'!F33</f>
        <v>-10114</v>
      </c>
      <c r="K20" s="84"/>
      <c r="L20" s="151">
        <f>'4. Cons Stat of CF'!G33</f>
        <v>-8065</v>
      </c>
      <c r="M20" s="138"/>
      <c r="N20" s="223"/>
    </row>
    <row r="21" spans="2:14" x14ac:dyDescent="0.2">
      <c r="B21" s="105"/>
      <c r="C21" s="139"/>
      <c r="D21" s="139"/>
      <c r="E21" s="139"/>
      <c r="F21" s="139"/>
      <c r="G21" s="139"/>
      <c r="H21" s="208"/>
      <c r="I21" s="84"/>
      <c r="J21" s="150"/>
      <c r="K21" s="84"/>
      <c r="L21" s="150"/>
      <c r="M21" s="138"/>
      <c r="N21" s="223"/>
    </row>
    <row r="22" spans="2:14" ht="13.5" thickBot="1" x14ac:dyDescent="0.25">
      <c r="B22" s="6" t="s">
        <v>203</v>
      </c>
      <c r="C22" s="7">
        <v>1559</v>
      </c>
      <c r="D22" s="7">
        <v>20327</v>
      </c>
      <c r="E22" s="7">
        <v>16103</v>
      </c>
      <c r="F22" s="7">
        <v>7992</v>
      </c>
      <c r="G22" s="7">
        <v>25620</v>
      </c>
      <c r="H22" s="190">
        <f>'4. Cons Stat of CF'!D35</f>
        <v>23193</v>
      </c>
      <c r="I22" s="84"/>
      <c r="J22" s="151">
        <f>'4. Cons Stat of CF'!F35</f>
        <v>56805</v>
      </c>
      <c r="K22" s="84"/>
      <c r="L22" s="151">
        <f>'4. Cons Stat of CF'!G35</f>
        <v>-36196</v>
      </c>
      <c r="M22" s="138"/>
      <c r="N22" s="223"/>
    </row>
    <row r="23" spans="2:14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138"/>
      <c r="N23" s="223"/>
    </row>
    <row r="24" spans="2:14" ht="14.25" x14ac:dyDescent="0.2">
      <c r="B24" s="3" t="s">
        <v>204</v>
      </c>
      <c r="C24" s="140"/>
      <c r="D24" s="140"/>
      <c r="E24" s="140"/>
      <c r="F24" s="140"/>
      <c r="G24" s="140"/>
      <c r="H24" s="77"/>
      <c r="I24" s="77"/>
      <c r="J24" s="77"/>
      <c r="K24" s="77"/>
      <c r="L24" s="77"/>
      <c r="M24" s="84"/>
    </row>
    <row r="25" spans="2:14" x14ac:dyDescent="0.2"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84"/>
    </row>
    <row r="26" spans="2:14" x14ac:dyDescent="0.2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84"/>
    </row>
    <row r="27" spans="2:14" x14ac:dyDescent="0.2">
      <c r="B27" s="84"/>
      <c r="C27" s="84"/>
      <c r="D27" s="84"/>
      <c r="E27" s="84"/>
      <c r="F27" s="84"/>
      <c r="G27" s="84"/>
      <c r="H27" s="77"/>
      <c r="I27" s="77"/>
      <c r="J27" s="77"/>
      <c r="K27" s="77"/>
      <c r="L27" s="77"/>
      <c r="M27" s="84"/>
    </row>
    <row r="28" spans="2:14" x14ac:dyDescent="0.2">
      <c r="B28" s="84"/>
      <c r="C28" s="84"/>
      <c r="D28" s="84"/>
      <c r="E28" s="84"/>
      <c r="F28" s="84"/>
      <c r="G28" s="84"/>
      <c r="H28" s="77"/>
      <c r="I28" s="77"/>
      <c r="J28" s="77"/>
      <c r="K28" s="77"/>
      <c r="L28" s="77"/>
      <c r="M28" s="84"/>
    </row>
    <row r="32" spans="2:14" x14ac:dyDescent="0.2">
      <c r="B32" s="84"/>
      <c r="C32" s="84"/>
      <c r="D32" s="84"/>
      <c r="E32" s="84"/>
      <c r="F32" s="84"/>
      <c r="G32" s="84"/>
      <c r="H32" s="84"/>
      <c r="I32" s="141"/>
      <c r="J32" s="141"/>
      <c r="K32" s="141"/>
      <c r="L32" s="141"/>
      <c r="M32" s="84"/>
    </row>
    <row r="33" spans="9:12" x14ac:dyDescent="0.2">
      <c r="I33" s="141"/>
      <c r="J33" s="141"/>
      <c r="K33" s="141"/>
      <c r="L33" s="141"/>
    </row>
  </sheetData>
  <pageMargins left="0.70866141732283505" right="0.70866141732283505" top="0.74803149606299202" bottom="0.74803149606299202" header="0.31496062992126" footer="0.31496062992126"/>
  <pageSetup paperSize="9" scale="90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e77aff3-56fb-459a-8532-f6248deba525">
      <UserInfo>
        <DisplayName>Megan Daniell</DisplayName>
        <AccountId>7302</AccountId>
        <AccountType/>
      </UserInfo>
      <UserInfo>
        <DisplayName>Nikoleta Pantazidou</DisplayName>
        <AccountId>1617</AccountId>
        <AccountType/>
      </UserInfo>
      <UserInfo>
        <DisplayName>Bart Hemmer</DisplayName>
        <AccountId>948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F310DACC5BDF49939CEB4189092FD3" ma:contentTypeVersion="0" ma:contentTypeDescription="Create a new document." ma:contentTypeScope="" ma:versionID="0153b3b410136e12a9c11f1a0c929be7">
  <xsd:schema xmlns:xsd="http://www.w3.org/2001/XMLSchema" xmlns:xs="http://www.w3.org/2001/XMLSchema" xmlns:p="http://schemas.microsoft.com/office/2006/metadata/properties" xmlns:ns2="DA05AA95-F143-4622-B863-D9A444C56E18" xmlns:ns3="1e77aff3-56fb-459a-8532-f6248deba525" targetNamespace="http://schemas.microsoft.com/office/2006/metadata/properties" ma:root="true" ma:fieldsID="77b1891881ba4c7ede54581cfe51ec23" ns2:_="" ns3:_="">
    <xsd:import namespace="DA05AA95-F143-4622-B863-D9A444C56E18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5AA95-F143-4622-B863-D9A444C56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A58EE3-5D24-433F-BBCE-F07CEA8EDB69}">
  <ds:schemaRefs>
    <ds:schemaRef ds:uri="http://purl.org/dc/terms/"/>
    <ds:schemaRef ds:uri="1e77aff3-56fb-459a-8532-f6248deba52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A05AA95-F143-4622-B863-D9A444C56E1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DAA978-9335-40F9-B58A-E9D97B737C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660C80-2E9D-421A-8D3A-B5116E49A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5AA95-F143-4622-B863-D9A444C56E18"/>
    <ds:schemaRef ds:uri="1e77aff3-56fb-459a-8532-f6248deba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23</vt:i4>
      </vt:variant>
    </vt:vector>
  </HeadingPairs>
  <TitlesOfParts>
    <vt:vector size="31" baseType="lpstr">
      <vt:lpstr>Cover</vt:lpstr>
      <vt:lpstr>1. Key figures table</vt:lpstr>
      <vt:lpstr>2. Cons Stat of Income</vt:lpstr>
      <vt:lpstr>3. Cons Balance Sheet</vt:lpstr>
      <vt:lpstr>4. Cons Stat of CF</vt:lpstr>
      <vt:lpstr>5. Stat of Income (Q)</vt:lpstr>
      <vt:lpstr>6. Balance Sheet (Q)</vt:lpstr>
      <vt:lpstr>7. CF (Q)</vt:lpstr>
      <vt:lpstr>'3. Cons Balance Sheet'!Consolidated_condensed_balance_sheet</vt:lpstr>
      <vt:lpstr>Consolidated_condensed_BS</vt:lpstr>
      <vt:lpstr>'2. Cons Stat of Income'!Consolidated_condensed_statement_of_income</vt:lpstr>
      <vt:lpstr>'5. Stat of Income (Q)'!Consolidated_condensed_statement_of_income</vt:lpstr>
      <vt:lpstr>'6. Balance Sheet (Q)'!Consolidated_condensed_statement_of_income</vt:lpstr>
      <vt:lpstr>'4. Cons Stat of CF'!Consolidated_condensed_statements_of_cash_flows</vt:lpstr>
      <vt:lpstr>'7. CF (Q)'!Consolidated_condensed_statements_of_cash_flows</vt:lpstr>
      <vt:lpstr>'1. Key figures table'!Key_figures</vt:lpstr>
      <vt:lpstr>'1. Key figures table'!Print_Area</vt:lpstr>
      <vt:lpstr>'2. Cons Stat of Income'!Print_Area</vt:lpstr>
      <vt:lpstr>'3. Cons Balance Sheet'!Print_Area</vt:lpstr>
      <vt:lpstr>'4. Cons Stat of CF'!Print_Area</vt:lpstr>
      <vt:lpstr>'5. Stat of Income (Q)'!Print_Area</vt:lpstr>
      <vt:lpstr>'6. Balance Sheet (Q)'!Print_Area</vt:lpstr>
      <vt:lpstr>'7. CF (Q)'!Print_Area</vt:lpstr>
      <vt:lpstr>Cover!Print_Area</vt:lpstr>
      <vt:lpstr>'1. Key figures table'!Print_Titles</vt:lpstr>
      <vt:lpstr>'2. Cons Stat of Income'!Table_1Income</vt:lpstr>
      <vt:lpstr>'3. Cons Balance Sheet'!Table_1Income</vt:lpstr>
      <vt:lpstr>'4. Cons Stat of CF'!Table_1Income</vt:lpstr>
      <vt:lpstr>'5. Stat of Income (Q)'!Table_1Income</vt:lpstr>
      <vt:lpstr>'6. Balance Sheet (Q)'!Table_1Income</vt:lpstr>
      <vt:lpstr>'7. CF (Q)'!Table_1Income</vt:lpstr>
    </vt:vector>
  </TitlesOfParts>
  <Manager/>
  <Company>Tangelo Software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Bisera Grubesic</dc:creator>
  <cp:keywords/>
  <dc:description/>
  <cp:lastModifiedBy>Nikoleta Pantazidou</cp:lastModifiedBy>
  <cp:revision/>
  <dcterms:created xsi:type="dcterms:W3CDTF">2014-01-10T15:24:48Z</dcterms:created>
  <dcterms:modified xsi:type="dcterms:W3CDTF">2018-10-16T05:34:58Z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 ExcelTables_WEBSITE_Q3 2015.xlsx</vt:lpwstr>
  </property>
  <property fmtid="{D5CDD505-2E9C-101B-9397-08002B2CF9AE}" pid="3" name="ContentTypeId">
    <vt:lpwstr>0x010100B7F310DACC5BDF49939CEB4189092FD3</vt:lpwstr>
  </property>
  <property fmtid="{D5CDD505-2E9C-101B-9397-08002B2CF9AE}" pid="4" name="Order">
    <vt:r8>100</vt:r8>
  </property>
</Properties>
</file>