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255" windowWidth="18195" windowHeight="6825" tabRatio="896"/>
  </bookViews>
  <sheets>
    <sheet name="Cover" sheetId="3" r:id="rId1"/>
    <sheet name="1. Key figures table" sheetId="7" r:id="rId2"/>
    <sheet name="2. Cons Stat of Income" sheetId="8" r:id="rId3"/>
    <sheet name="3. Cons Balance Sheet" sheetId="9" r:id="rId4"/>
    <sheet name="4. Cons Stat of CF" sheetId="10" r:id="rId5"/>
    <sheet name="5. Stat of Income (Q)" sheetId="11" r:id="rId6"/>
    <sheet name="6. Balance Sheet (Q)" sheetId="12" r:id="rId7"/>
    <sheet name="7. CF (Q)" sheetId="13" r:id="rId8"/>
  </sheets>
  <definedNames>
    <definedName name="_ftn1" localSheetId="4">'4. Cons Stat of CF'!#REF!</definedName>
    <definedName name="_ftn1" localSheetId="7">'7. CF (Q)'!#REF!</definedName>
    <definedName name="_ftnref1" localSheetId="4">'4. Cons Stat of CF'!#REF!</definedName>
    <definedName name="_ftnref1" localSheetId="7">'7. CF (Q)'!#REF!</definedName>
    <definedName name="Consolidated_condensed_balance_sheet" localSheetId="3">'3. Cons Balance Sheet'!$B$5:$F$45</definedName>
    <definedName name="Consolidated_condensed_BS">'6. Balance Sheet (Q)'!$B$5:$H$34</definedName>
    <definedName name="Consolidated_condensed_statement_of_income" localSheetId="2">'2. Cons Stat of Income'!$B$5:$F$35</definedName>
    <definedName name="Consolidated_condensed_statement_of_income" localSheetId="5">'5. Stat of Income (Q)'!$B$5:$H$35</definedName>
    <definedName name="Consolidated_condensed_statement_of_income" localSheetId="6">'6. Balance Sheet (Q)'!$B$5:$H$19</definedName>
    <definedName name="Consolidated_condensed_statements_of_cash_flows" localSheetId="4">'4. Cons Stat of CF'!$B$5:$H$39</definedName>
    <definedName name="Consolidated_condensed_statements_of_cash_flows" localSheetId="7">'7. CF (Q)'!$B$5:$H$22</definedName>
    <definedName name="FX_rate">#REF!</definedName>
    <definedName name="Key_figures" localSheetId="1">'1. Key figures table'!$B$5:$H$21</definedName>
    <definedName name="_xlnm.Print_Area" localSheetId="1">'1. Key figures table'!$B$2:$H$136</definedName>
    <definedName name="_xlnm.Print_Area" localSheetId="2">'2. Cons Stat of Income'!$B$2:$F$36</definedName>
    <definedName name="_xlnm.Print_Area" localSheetId="3">'3. Cons Balance Sheet'!$B$2:$F$46</definedName>
    <definedName name="_xlnm.Print_Area" localSheetId="4">'4. Cons Stat of CF'!$B$2:$H$41</definedName>
    <definedName name="_xlnm.Print_Area" localSheetId="5">'5. Stat of Income (Q)'!$B$2:$L$37</definedName>
    <definedName name="_xlnm.Print_Area" localSheetId="6">'6. Balance Sheet (Q)'!$B$2:$H$36</definedName>
    <definedName name="_xlnm.Print_Area" localSheetId="7">'7. CF (Q)'!$B$2:$L$23</definedName>
    <definedName name="_xlnm.Print_Area" localSheetId="0">Cover!$B$2:$R$44</definedName>
    <definedName name="_xlnm.Print_Titles" localSheetId="1">'1. Key figures table'!$2:$3</definedName>
    <definedName name="Table_1Income" localSheetId="1">'1. Key figures table'!#REF!</definedName>
    <definedName name="Table_1Income" localSheetId="2">'2. Cons Stat of Income'!$B$5:$F$35</definedName>
    <definedName name="Table_1Income" localSheetId="3">'3. Cons Balance Sheet'!$B$5:$F$45</definedName>
    <definedName name="Table_1Income" localSheetId="4">'4. Cons Stat of CF'!$B$5:$H$39</definedName>
    <definedName name="Table_1Income" localSheetId="5">'5. Stat of Income (Q)'!$B$5:$H$35</definedName>
    <definedName name="Table_1Income" localSheetId="6">'6. Balance Sheet (Q)'!$B$5:$H$19</definedName>
    <definedName name="Table_1Income" localSheetId="7">'7. CF (Q)'!$B$5:$H$22</definedName>
    <definedName name="Table_1Income">#REF!</definedName>
    <definedName name="Table_2Income" localSheetId="1">'1. Key figures table'!#REF!</definedName>
    <definedName name="Table_2Income" localSheetId="2">'2. Cons Stat of Income'!#REF!</definedName>
    <definedName name="Table_2Income" localSheetId="3">'3. Cons Balance Sheet'!#REF!</definedName>
    <definedName name="Table_2Income" localSheetId="4">'4. Cons Stat of CF'!#REF!</definedName>
    <definedName name="Table_2Income" localSheetId="5">'5. Stat of Income (Q)'!#REF!</definedName>
    <definedName name="Table_2Income" localSheetId="6">'6. Balance Sheet (Q)'!#REF!</definedName>
    <definedName name="Table_2Income" localSheetId="7">'7. CF (Q)'!#REF!</definedName>
    <definedName name="Table_2Income">#REF!</definedName>
  </definedNames>
  <calcPr calcId="145621"/>
</workbook>
</file>

<file path=xl/calcChain.xml><?xml version="1.0" encoding="utf-8"?>
<calcChain xmlns="http://schemas.openxmlformats.org/spreadsheetml/2006/main">
  <c r="H31" i="12" l="1"/>
  <c r="H29" i="12"/>
  <c r="H27" i="12"/>
  <c r="H30" i="11"/>
  <c r="H6" i="11" l="1"/>
  <c r="H7" i="11"/>
  <c r="H8" i="11"/>
  <c r="H10" i="11"/>
  <c r="H11" i="11"/>
  <c r="H12" i="11"/>
  <c r="H13" i="11"/>
  <c r="H14" i="11"/>
  <c r="H16" i="11"/>
  <c r="H18" i="11" s="1"/>
  <c r="H20" i="11"/>
  <c r="H21" i="11"/>
  <c r="H22" i="11"/>
  <c r="H23" i="11"/>
  <c r="H25" i="11"/>
  <c r="H26" i="11"/>
  <c r="H29" i="11"/>
  <c r="H31" i="11"/>
  <c r="H34" i="11"/>
  <c r="H35" i="11"/>
  <c r="H34" i="12" l="1"/>
  <c r="H30" i="12"/>
  <c r="H28" i="12"/>
  <c r="H26" i="12"/>
  <c r="H25" i="12"/>
  <c r="H23" i="12"/>
  <c r="H19" i="12"/>
  <c r="H17" i="12"/>
  <c r="H16" i="12"/>
  <c r="H15" i="12"/>
  <c r="H14" i="12"/>
  <c r="H11" i="12"/>
  <c r="H10" i="12"/>
  <c r="H9" i="12"/>
  <c r="H8" i="12"/>
  <c r="H32" i="12" l="1"/>
  <c r="J22" i="13"/>
  <c r="J20" i="13"/>
  <c r="J18" i="13"/>
  <c r="J16" i="13"/>
  <c r="J15" i="13"/>
  <c r="J14" i="13"/>
  <c r="J13" i="13"/>
  <c r="J11" i="13"/>
  <c r="J10" i="13"/>
  <c r="J9" i="13"/>
  <c r="J8" i="13"/>
  <c r="J7" i="13"/>
  <c r="J6" i="13"/>
  <c r="J35" i="11"/>
  <c r="J34" i="11"/>
  <c r="J31" i="11"/>
  <c r="J29" i="11"/>
  <c r="J26" i="11"/>
  <c r="J25" i="11"/>
  <c r="J23" i="11"/>
  <c r="J22" i="11"/>
  <c r="J21" i="11"/>
  <c r="J20" i="11"/>
  <c r="J16" i="11"/>
  <c r="J18" i="11" s="1"/>
  <c r="J14" i="11"/>
  <c r="J13" i="11"/>
  <c r="J12" i="11"/>
  <c r="J11" i="11"/>
  <c r="J10" i="11"/>
  <c r="J8" i="11"/>
  <c r="J7" i="11"/>
  <c r="J6" i="11"/>
</calcChain>
</file>

<file path=xl/sharedStrings.xml><?xml version="1.0" encoding="utf-8"?>
<sst xmlns="http://schemas.openxmlformats.org/spreadsheetml/2006/main" count="377" uniqueCount="222">
  <si>
    <t>GROSS RESULT</t>
  </si>
  <si>
    <t>Research and development expenses</t>
  </si>
  <si>
    <t>Amortisation of technology and databases</t>
  </si>
  <si>
    <t>Marketing expenses</t>
  </si>
  <si>
    <t>Selling, general and administrative expenses</t>
  </si>
  <si>
    <t>TOTAL OPERATING EXPENSES</t>
  </si>
  <si>
    <t>OPERATING RESULT</t>
  </si>
  <si>
    <t>RESULT BEFORE TAX</t>
  </si>
  <si>
    <t>NET RESULT</t>
  </si>
  <si>
    <r>
      <t xml:space="preserve">EARNINGS PER SHARE </t>
    </r>
    <r>
      <rPr>
        <sz val="10"/>
        <rFont val="Arial"/>
        <family val="2"/>
      </rPr>
      <t>(in €)</t>
    </r>
  </si>
  <si>
    <t>Gross margin</t>
  </si>
  <si>
    <t>Automotive</t>
  </si>
  <si>
    <t>Licensing</t>
  </si>
  <si>
    <t>Diluted EPS</t>
  </si>
  <si>
    <r>
      <t>Diluted Adjusted EPS</t>
    </r>
    <r>
      <rPr>
        <vertAlign val="superscript"/>
        <sz val="10"/>
        <rFont val="Arial"/>
        <family val="2"/>
      </rPr>
      <t>1</t>
    </r>
  </si>
  <si>
    <t>REVENUE</t>
  </si>
  <si>
    <t>Interest result</t>
  </si>
  <si>
    <t>Other financial result</t>
  </si>
  <si>
    <t>Result of associates</t>
  </si>
  <si>
    <t>Attributable to:</t>
  </si>
  <si>
    <t>- Non-controlling interests</t>
  </si>
  <si>
    <t>- Equity holders of the parent</t>
  </si>
  <si>
    <t xml:space="preserve">Consumer </t>
  </si>
  <si>
    <t>EBITDA</t>
  </si>
  <si>
    <t>EBITDA margin</t>
  </si>
  <si>
    <t>EBIT margin</t>
  </si>
  <si>
    <t>EBIT</t>
  </si>
  <si>
    <t>Key figures</t>
  </si>
  <si>
    <t>Consolidated condensed statement of income</t>
  </si>
  <si>
    <t>Basic number of shares (in thousands)</t>
  </si>
  <si>
    <t>Diluted number of shares (in thousands)</t>
  </si>
  <si>
    <t>Consolidated condensed balance sheet</t>
  </si>
  <si>
    <t>ASSETS</t>
  </si>
  <si>
    <t>Goodwill</t>
  </si>
  <si>
    <t>Other intangible assets</t>
  </si>
  <si>
    <t>Property, plant and equipment</t>
  </si>
  <si>
    <t>Deferred tax assets</t>
  </si>
  <si>
    <t>Investments in associates</t>
  </si>
  <si>
    <t>Inventories</t>
  </si>
  <si>
    <t>Trade receivables</t>
  </si>
  <si>
    <t>Other receivables and prepayments</t>
  </si>
  <si>
    <t>Other financial assets</t>
  </si>
  <si>
    <t>Cash and cash equivalents</t>
  </si>
  <si>
    <t>TOTAL NON-CURRENT ASSETS</t>
  </si>
  <si>
    <t>TOTAL CURRENT ASSETS</t>
  </si>
  <si>
    <t>TOTAL ASSETS</t>
  </si>
  <si>
    <t>EQUITY AND LIABILITIES</t>
  </si>
  <si>
    <t>Share capital</t>
  </si>
  <si>
    <t>Share premium</t>
  </si>
  <si>
    <t>Other reserves</t>
  </si>
  <si>
    <t>Accumulated deficit</t>
  </si>
  <si>
    <t>Non-controlling interests</t>
  </si>
  <si>
    <t>EQUITY ATTRIBUTABLE TO EQUITY HOLDERS OF THE PARENT</t>
  </si>
  <si>
    <t>TOTAL EQUITY</t>
  </si>
  <si>
    <t>Borrowings</t>
  </si>
  <si>
    <t>Deferred tax liability</t>
  </si>
  <si>
    <t>Provisions</t>
  </si>
  <si>
    <t>Deferred revenue</t>
  </si>
  <si>
    <t>TOTAL NON-CURRENT LIABILITIES</t>
  </si>
  <si>
    <t>Trade payables</t>
  </si>
  <si>
    <t>TOTAL CURRENT LIABILITIES</t>
  </si>
  <si>
    <t>TOTAL EQUITY AND LIABILITIES</t>
  </si>
  <si>
    <t>Consolidated condensed statements of cash flows</t>
  </si>
  <si>
    <t>Operating result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</si>
  <si>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</si>
  <si>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</si>
  <si>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</si>
  <si>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</si>
  <si>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</si>
  <si>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t>Interest received</t>
  </si>
  <si>
    <t>CASH FLOWS FROM OPERATING ACTIVITIES</t>
  </si>
  <si>
    <t>CASH GENERATED FROM OPERATIONS</t>
  </si>
  <si>
    <t>Investments in intangible assets</t>
  </si>
  <si>
    <t>Investments in property, plant and equipment</t>
  </si>
  <si>
    <t>Proceeds on issue of ordinary shares</t>
  </si>
  <si>
    <t>CASH AND CASH EQUIVALENTS AT THE END OF PERIOD</t>
  </si>
  <si>
    <t>Other non-current assets</t>
  </si>
  <si>
    <t>Receivables, prepayments &amp; derivatives</t>
  </si>
  <si>
    <t>Non-current borrowings</t>
  </si>
  <si>
    <t>Current borrowings</t>
  </si>
  <si>
    <t>TOTAL LIABILITIES</t>
  </si>
  <si>
    <t>Other</t>
  </si>
  <si>
    <r>
      <t xml:space="preserve">DATA PER SHARE </t>
    </r>
    <r>
      <rPr>
        <sz val="10"/>
        <rFont val="Arial"/>
        <family val="2"/>
      </rPr>
      <t xml:space="preserve">(in €) </t>
    </r>
  </si>
  <si>
    <t>MARGINS</t>
  </si>
  <si>
    <t>Basic</t>
  </si>
  <si>
    <t>Diluted</t>
  </si>
  <si>
    <t>NET INCREASE/(DECREASE) IN CASH AND CASH EQUIVALENTS</t>
  </si>
  <si>
    <t>Effect of exchange rate changes on cash balances held in foreign currencies</t>
  </si>
  <si>
    <t>Cost of sales</t>
  </si>
  <si>
    <t>EARNINGS PER SHARE (in €)</t>
  </si>
  <si>
    <t>CASH FLOWS FROM INVESTING ACTIVITIES</t>
  </si>
  <si>
    <t>CASH FLOWS FROM FINANCING ACTIVITIES</t>
  </si>
  <si>
    <t>Telematics</t>
  </si>
  <si>
    <t>Corporate income taxes (paid)/received</t>
  </si>
  <si>
    <t>Hardware revenue</t>
  </si>
  <si>
    <t>Subscription revenue</t>
  </si>
  <si>
    <t>Total Telematics revenue</t>
  </si>
  <si>
    <t>Financial gains/(losses)</t>
  </si>
  <si>
    <r>
      <t>Change in liabilities (excluding provisions)</t>
    </r>
    <r>
      <rPr>
        <vertAlign val="superscript"/>
        <sz val="10"/>
        <rFont val="Arial"/>
        <family val="2"/>
      </rPr>
      <t>1</t>
    </r>
  </si>
  <si>
    <t>Net result attributed to equity holders</t>
  </si>
  <si>
    <t>Last six quarters</t>
  </si>
  <si>
    <r>
      <t>y.o.y. change</t>
    </r>
    <r>
      <rPr>
        <b/>
        <vertAlign val="superscript"/>
        <sz val="10"/>
        <rFont val="Arial"/>
        <family val="2"/>
      </rPr>
      <t>1</t>
    </r>
  </si>
  <si>
    <t>Accruals and other liabilities</t>
  </si>
  <si>
    <t>Cash and cash equivalents at the beginning of period</t>
  </si>
  <si>
    <t>Revenue</t>
  </si>
  <si>
    <t>Interest (paid)</t>
  </si>
  <si>
    <t>31 December 2014
Audited</t>
  </si>
  <si>
    <r>
      <t>y.o.y. change</t>
    </r>
    <r>
      <rPr>
        <b/>
        <vertAlign val="superscript"/>
        <sz val="10"/>
        <rFont val="Arial"/>
        <family val="2"/>
      </rPr>
      <t>2</t>
    </r>
  </si>
  <si>
    <t>Q2 '15</t>
  </si>
  <si>
    <t>Q3 '14</t>
  </si>
  <si>
    <t>Q4 '14</t>
  </si>
  <si>
    <t>Q1 '15</t>
  </si>
  <si>
    <t>FY '14</t>
  </si>
  <si>
    <t>OPERATING RESULT (EBIT)</t>
  </si>
  <si>
    <t>Net cash</t>
  </si>
  <si>
    <t>ADJUSTED NET RESULT</t>
  </si>
  <si>
    <t>EPS - fully diluted</t>
  </si>
  <si>
    <r>
      <t>Adjusted EPS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- fully diluted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</si>
  <si>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Change percentages are based on non-rounded figures.</t>
    </r>
  </si>
  <si>
    <t>Consumer</t>
  </si>
  <si>
    <t>Consumer products</t>
  </si>
  <si>
    <t>Automotive hardware</t>
  </si>
  <si>
    <t>Total Consumer revenue</t>
  </si>
  <si>
    <t>Key PND market data</t>
  </si>
  <si>
    <r>
      <t>Europe</t>
    </r>
    <r>
      <rPr>
        <u/>
        <vertAlign val="superscript"/>
        <sz val="10"/>
        <rFont val="Arial"/>
        <family val="2"/>
      </rPr>
      <t>2</t>
    </r>
  </si>
  <si>
    <t>Market size (# units sold in millions)</t>
  </si>
  <si>
    <t xml:space="preserve">TomTom market share </t>
  </si>
  <si>
    <t>North America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</si>
  <si>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Change percentages are based on non-rounded figures.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</si>
  <si>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Europe refers to EMEA17: AT, CH, DE, BE, NL, FR, IT, GB, ES, PT, TR, CZ, PL, DK, SE, FI, ZA.</t>
    </r>
  </si>
  <si>
    <t>Total revenue</t>
  </si>
  <si>
    <t>Depreciation</t>
  </si>
  <si>
    <t>Of which acquisition-related amortisation</t>
  </si>
  <si>
    <t xml:space="preserve">Net result </t>
  </si>
  <si>
    <t>Tax effect of adjustments</t>
  </si>
  <si>
    <t>Adjusted net result</t>
  </si>
  <si>
    <t>Adjusted EPS, € fully diluted</t>
  </si>
  <si>
    <t>Monthly subscription ARPU (€)</t>
  </si>
  <si>
    <t>Subscriber installed base (# in thousands)</t>
  </si>
  <si>
    <t>Revenue split by type</t>
  </si>
  <si>
    <t>Content &amp; Services revenue</t>
  </si>
  <si>
    <t>Gross result</t>
  </si>
  <si>
    <t xml:space="preserve">Gross margin </t>
  </si>
  <si>
    <t xml:space="preserve">EBIT margin </t>
  </si>
  <si>
    <t>P&amp;L RATES IN €</t>
  </si>
  <si>
    <t>US dollar</t>
  </si>
  <si>
    <t>GB pound</t>
  </si>
  <si>
    <t>Change in non-controlling interest</t>
  </si>
  <si>
    <t>Change in utilisation of credit facility</t>
  </si>
  <si>
    <t>(in € millions, unless stated otherwise)</t>
  </si>
  <si>
    <t>(in € millions)</t>
  </si>
  <si>
    <t>(in € thousands)</t>
  </si>
  <si>
    <t>Q3 '15</t>
  </si>
  <si>
    <t>Dividend received</t>
  </si>
  <si>
    <t>FX sensitivity</t>
  </si>
  <si>
    <t>Fourth quarter and full year results 2015</t>
  </si>
  <si>
    <t>Q4 '15</t>
  </si>
  <si>
    <t>FY '15</t>
  </si>
  <si>
    <t>(€ in millions, unless stated otherwise)</t>
  </si>
  <si>
    <t>Consumer segment EBITDA</t>
  </si>
  <si>
    <t>EBITDA margin (%)</t>
  </si>
  <si>
    <t>Consumer segment EBIT</t>
  </si>
  <si>
    <t>EBIT margin (%)</t>
  </si>
  <si>
    <t>Automotive revenue</t>
  </si>
  <si>
    <t>Automotive segment EBITDA</t>
  </si>
  <si>
    <t>Automotive segment EBIT</t>
  </si>
  <si>
    <t>Licensing revenue</t>
  </si>
  <si>
    <t>Licensing segment EBITDA</t>
  </si>
  <si>
    <t>Licensing segment EBIT</t>
  </si>
  <si>
    <t>Telematics segment EBITDA</t>
  </si>
  <si>
    <t>Telematics segment EBIT</t>
  </si>
  <si>
    <r>
      <t xml:space="preserve">Q4 '15 </t>
    </r>
    <r>
      <rPr>
        <sz val="10"/>
        <rFont val="Arial"/>
        <family val="2"/>
      </rPr>
      <t>actual
reported</t>
    </r>
  </si>
  <si>
    <r>
      <t xml:space="preserve">Q4 '15
</t>
    </r>
    <r>
      <rPr>
        <sz val="10"/>
        <rFont val="Arial"/>
        <family val="2"/>
      </rPr>
      <t>recalculated at</t>
    </r>
    <r>
      <rPr>
        <b/>
        <sz val="10"/>
        <rFont val="Arial"/>
        <family val="2"/>
      </rPr>
      <t xml:space="preserve">
Q4 '14 
FX rates</t>
    </r>
    <r>
      <rPr>
        <b/>
        <vertAlign val="superscript"/>
        <sz val="10"/>
        <rFont val="Arial"/>
        <family val="2"/>
      </rPr>
      <t>1</t>
    </r>
  </si>
  <si>
    <r>
      <t xml:space="preserve">FY '15 </t>
    </r>
    <r>
      <rPr>
        <sz val="10"/>
        <rFont val="Arial"/>
        <family val="2"/>
      </rPr>
      <t>actual
reported</t>
    </r>
  </si>
  <si>
    <r>
      <t xml:space="preserve">FY '15
</t>
    </r>
    <r>
      <rPr>
        <sz val="10"/>
        <rFont val="Arial"/>
        <family val="2"/>
      </rPr>
      <t>recalculated at</t>
    </r>
    <r>
      <rPr>
        <b/>
        <sz val="10"/>
        <rFont val="Arial"/>
        <family val="2"/>
      </rPr>
      <t xml:space="preserve">
FY '14 
FX rates</t>
    </r>
    <r>
      <rPr>
        <b/>
        <vertAlign val="superscript"/>
        <sz val="10"/>
        <rFont val="Arial"/>
        <family val="2"/>
      </rPr>
      <t>1</t>
    </r>
  </si>
  <si>
    <t>Actual key Q4 '15 / FY '15 financials recalculated based on last year (Q4 '14 / FY '14) FX rates
(in € millions, unless stated otherwise)</t>
  </si>
  <si>
    <t xml:space="preserve">Geographical revenue split </t>
  </si>
  <si>
    <t>(€ in millions)</t>
  </si>
  <si>
    <r>
      <t>Europe</t>
    </r>
    <r>
      <rPr>
        <vertAlign val="superscript"/>
        <sz val="10"/>
        <rFont val="Arial"/>
        <family val="2"/>
      </rPr>
      <t>2</t>
    </r>
  </si>
  <si>
    <t>Rest of the world</t>
  </si>
  <si>
    <t>Total depreciation and amortisation</t>
  </si>
  <si>
    <t>Deferred revenue balance by segment</t>
  </si>
  <si>
    <t>31 December 2014</t>
  </si>
  <si>
    <t>Total deferred revenue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</si>
  <si>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Change amounts are based on non-rounded figures.</t>
    </r>
  </si>
  <si>
    <t>31 December 2015</t>
  </si>
  <si>
    <t>Q4 '14
Unaudited</t>
  </si>
  <si>
    <t>Q4 '15
Unaudited</t>
  </si>
  <si>
    <t>31 December 2015
Audited</t>
  </si>
  <si>
    <t>FY '15
Audited</t>
  </si>
  <si>
    <t>FY '14
Audited</t>
  </si>
  <si>
    <t>Acquisition-related amortisation</t>
  </si>
  <si>
    <t>Dividends paid</t>
  </si>
  <si>
    <t>Repayment of borrowings</t>
  </si>
  <si>
    <t>Acquisition of subsidiaries and other businesses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</si>
  <si>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Earnings per fully diluted share count adjusted for acquisition-related amortisation &amp; gain on a post-tax basis.</t>
    </r>
  </si>
  <si>
    <r>
      <t>Q4 '15</t>
    </r>
    <r>
      <rPr>
        <b/>
        <vertAlign val="superscript"/>
        <sz val="10"/>
        <rFont val="Arial"/>
        <family val="2"/>
      </rPr>
      <t>1</t>
    </r>
  </si>
  <si>
    <r>
      <t>FY '15</t>
    </r>
    <r>
      <rPr>
        <b/>
        <vertAlign val="superscript"/>
        <sz val="10"/>
        <rFont val="Arial"/>
        <family val="2"/>
      </rPr>
      <t>1</t>
    </r>
  </si>
  <si>
    <r>
      <t>Hardware and other services revenue</t>
    </r>
    <r>
      <rPr>
        <vertAlign val="superscript"/>
        <sz val="10"/>
        <rFont val="Verdana"/>
        <family val="2"/>
      </rPr>
      <t>3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</si>
  <si>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Q4 ’15 and FY ‘15 financial metrics and YoY change percentages exclude Finder; the acquisition is effective as of the end of December 2015.</t>
    </r>
  </si>
  <si>
    <r>
      <rPr>
        <i/>
        <vertAlign val="superscript"/>
        <sz val="10"/>
        <rFont val="Arial"/>
        <family val="2"/>
      </rPr>
      <t>3</t>
    </r>
    <r>
      <rPr>
        <i/>
        <sz val="10"/>
        <rFont val="Arial"/>
        <family val="2"/>
      </rPr>
      <t>Other services revenue comprises installation services and separately purchased traffic service and/or map content.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</si>
  <si>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The Q4 '15 / FY '15 income and expenses in US dollar and GB pound have been reconverted to euro using Q4 '14 / FY '14 average rates. All other foreign currencies have not been converted.</t>
    </r>
  </si>
  <si>
    <t>Depreciation, amortisation and impairment</t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</si>
  <si>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Includes an impairment of €11 million on certain customer assets recorded as part of cost of sales.</t>
    </r>
  </si>
  <si>
    <r>
      <t>Other amortisation</t>
    </r>
    <r>
      <rPr>
        <vertAlign val="superscript"/>
        <sz val="10"/>
        <rFont val="Arial"/>
        <family val="2"/>
      </rPr>
      <t>2</t>
    </r>
  </si>
  <si>
    <t>Remeasurement of deferred tax liability</t>
  </si>
  <si>
    <t>Net result and adjusted EPS</t>
  </si>
  <si>
    <t>Income tax gain</t>
  </si>
  <si>
    <t>Income taxes</t>
  </si>
  <si>
    <t>Other taxes and social security</t>
  </si>
  <si>
    <t>Depreciation,amortisation and impairment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</si>
  <si>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Includes movements in the non-current portion of deferred revenue presented under Non-Current liabilities. </t>
    </r>
  </si>
  <si>
    <t>Corporate income taxes paid</t>
  </si>
  <si>
    <t>Interest paid</t>
  </si>
  <si>
    <t>Net increase / (decrease) in cash and cash equivalents</t>
  </si>
  <si>
    <t xml:space="preserve">Income tax (charge) / gain </t>
  </si>
  <si>
    <t>¹Earnings per fully diluted share count adjusted for acquisition-related amortisation &amp; gain on a post-tax basis.</t>
  </si>
  <si>
    <t>Q2' 15</t>
  </si>
  <si>
    <r>
      <t>Depreciation,amortisation and impairment</t>
    </r>
    <r>
      <rPr>
        <vertAlign val="superscript"/>
        <sz val="10"/>
        <rFont val="Arial"/>
        <family val="2"/>
      </rPr>
      <t>1</t>
    </r>
  </si>
  <si>
    <r>
      <t>Changes in working capital</t>
    </r>
    <r>
      <rPr>
        <vertAlign val="superscript"/>
        <sz val="10"/>
        <rFont val="Arial"/>
        <family val="2"/>
      </rPr>
      <t>2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</si>
  <si>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 xml:space="preserve">Includes movements in the non-current portion of deferred revenue presented under Non-Current liabilities. 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</si>
  <si>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Q4 '15 and FY '15 includes an impairment of €11 million on certain customer assets.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</si>
</sst>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[$-F800]dddd\,\ mmmm\ dd\,\ yyyy"/>
    <numFmt numFmtId="166" formatCode="[$-409]dd\-mmm\-yy;@"/>
    <numFmt numFmtId="167" formatCode="#,##0.0"/>
    <numFmt numFmtId="168" formatCode="0.0%"/>
    <numFmt numFmtId="169" formatCode="_-* #,##0.0_-;\-* #,##0.0_-;_-* &quot;-&quot;??_-;_-@_-"/>
    <numFmt numFmtId="170" formatCode="_(* #,##0.0_);_(* \(#,##0.0\);_(* &quot;-&quot;??_);_(@_)"/>
  </numFmts>
  <fonts count="36" x14ac:knownFonts="1">
    <font>
      <sz val="10"/>
      <name val="Arial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i/>
      <sz val="10"/>
      <name val="Arial"/>
      <family val="2"/>
    </font>
    <font>
      <b/>
      <sz val="10"/>
      <color theme="3"/>
      <name val="Arial"/>
      <family val="2"/>
    </font>
    <font>
      <vertAlign val="superscript"/>
      <sz val="10"/>
      <name val="Arial"/>
      <family val="2"/>
    </font>
    <font>
      <b/>
      <u/>
      <sz val="10"/>
      <color theme="3" tint="-0.499984740745262"/>
      <name val="Arial"/>
      <family val="2"/>
    </font>
    <font>
      <i/>
      <sz val="8"/>
      <color theme="2" tint="-0.499984740745262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006100"/>
      <name val="Verdana"/>
      <family val="2"/>
    </font>
    <font>
      <sz val="9"/>
      <color rgb="FF9C0006"/>
      <name val="Verdana"/>
      <family val="2"/>
    </font>
    <font>
      <sz val="9"/>
      <color rgb="FF9C6500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8"/>
      <color indexed="8"/>
      <name val="Arial"/>
      <family val="2"/>
    </font>
    <font>
      <b/>
      <i/>
      <sz val="10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u/>
      <sz val="10"/>
      <name val="Arial"/>
      <family val="2"/>
    </font>
    <font>
      <u/>
      <vertAlign val="superscript"/>
      <sz val="10"/>
      <name val="Arial"/>
      <family val="2"/>
    </font>
    <font>
      <vertAlign val="superscript"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DA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hair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hair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</borders>
  <cellStyleXfs count="81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10" applyNumberFormat="0" applyAlignment="0" applyProtection="0"/>
    <xf numFmtId="0" fontId="22" fillId="9" borderId="11" applyNumberFormat="0" applyAlignment="0" applyProtection="0"/>
    <xf numFmtId="0" fontId="23" fillId="9" borderId="10" applyNumberFormat="0" applyAlignment="0" applyProtection="0"/>
    <xf numFmtId="0" fontId="24" fillId="0" borderId="12" applyNumberFormat="0" applyFill="0" applyAlignment="0" applyProtection="0"/>
    <xf numFmtId="0" fontId="25" fillId="10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3" fontId="30" fillId="0" borderId="0" applyFill="0" applyBorder="0" applyProtection="0">
      <alignment horizontal="left"/>
    </xf>
    <xf numFmtId="0" fontId="1" fillId="11" borderId="14" applyNumberFormat="0" applyFont="0" applyAlignment="0" applyProtection="0"/>
  </cellStyleXfs>
  <cellXfs count="241">
    <xf numFmtId="0" fontId="0" fillId="0" borderId="0" xfId="0"/>
    <xf numFmtId="0" fontId="0" fillId="2" borderId="0" xfId="0" applyFill="1"/>
    <xf numFmtId="0" fontId="5" fillId="2" borderId="0" xfId="0" applyFont="1" applyFill="1"/>
    <xf numFmtId="0" fontId="7" fillId="2" borderId="0" xfId="0" applyFont="1" applyFill="1"/>
    <xf numFmtId="0" fontId="0" fillId="0" borderId="0" xfId="0" applyAlignment="1">
      <alignment vertical="top"/>
    </xf>
    <xf numFmtId="3" fontId="5" fillId="2" borderId="2" xfId="0" applyNumberFormat="1" applyFont="1" applyFill="1" applyBorder="1" applyAlignment="1">
      <alignment horizontal="right" vertical="top"/>
    </xf>
    <xf numFmtId="3" fontId="5" fillId="3" borderId="2" xfId="0" applyNumberFormat="1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left" indent="1"/>
    </xf>
    <xf numFmtId="0" fontId="5" fillId="2" borderId="0" xfId="0" applyFont="1" applyFill="1" applyBorder="1"/>
    <xf numFmtId="0" fontId="5" fillId="2" borderId="3" xfId="0" applyFont="1" applyFill="1" applyBorder="1"/>
    <xf numFmtId="3" fontId="5" fillId="2" borderId="3" xfId="0" applyNumberFormat="1" applyFont="1" applyFill="1" applyBorder="1" applyAlignment="1">
      <alignment horizontal="right"/>
    </xf>
    <xf numFmtId="3" fontId="5" fillId="3" borderId="3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0" fontId="8" fillId="2" borderId="0" xfId="0" applyFont="1" applyFill="1"/>
    <xf numFmtId="0" fontId="4" fillId="2" borderId="0" xfId="0" applyFont="1" applyFill="1" applyAlignment="1">
      <alignment horizontal="left"/>
    </xf>
    <xf numFmtId="0" fontId="10" fillId="0" borderId="0" xfId="0" applyFont="1"/>
    <xf numFmtId="3" fontId="0" fillId="2" borderId="1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9" fontId="0" fillId="2" borderId="1" xfId="37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3" fontId="0" fillId="2" borderId="0" xfId="0" applyNumberFormat="1" applyFont="1" applyFill="1" applyAlignment="1">
      <alignment horizontal="right"/>
    </xf>
    <xf numFmtId="3" fontId="0" fillId="3" borderId="0" xfId="0" applyNumberFormat="1" applyFont="1" applyFill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0" fillId="3" borderId="0" xfId="0" applyNumberFormat="1" applyFont="1" applyFill="1" applyBorder="1" applyAlignment="1">
      <alignment horizontal="right"/>
    </xf>
    <xf numFmtId="4" fontId="0" fillId="2" borderId="0" xfId="0" applyNumberFormat="1" applyFont="1" applyFill="1" applyAlignment="1">
      <alignment horizontal="right"/>
    </xf>
    <xf numFmtId="4" fontId="0" fillId="3" borderId="0" xfId="0" applyNumberFormat="1" applyFont="1" applyFill="1" applyAlignment="1">
      <alignment horizontal="right"/>
    </xf>
    <xf numFmtId="4" fontId="0" fillId="2" borderId="3" xfId="0" applyNumberFormat="1" applyFont="1" applyFill="1" applyBorder="1" applyAlignment="1">
      <alignment horizontal="right"/>
    </xf>
    <xf numFmtId="4" fontId="0" fillId="3" borderId="3" xfId="0" applyNumberFormat="1" applyFont="1" applyFill="1" applyBorder="1" applyAlignment="1">
      <alignment horizontal="right"/>
    </xf>
    <xf numFmtId="0" fontId="0" fillId="2" borderId="0" xfId="0" quotePrefix="1" applyFont="1" applyFill="1" applyAlignment="1">
      <alignment horizontal="left"/>
    </xf>
    <xf numFmtId="3" fontId="5" fillId="2" borderId="2" xfId="0" applyNumberFormat="1" applyFont="1" applyFill="1" applyBorder="1" applyAlignment="1">
      <alignment horizontal="right" vertical="top" wrapText="1"/>
    </xf>
    <xf numFmtId="9" fontId="0" fillId="2" borderId="0" xfId="37" applyFont="1" applyFill="1" applyAlignment="1">
      <alignment horizontal="right"/>
    </xf>
    <xf numFmtId="0" fontId="0" fillId="2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3" xfId="0" applyFont="1" applyFill="1" applyBorder="1"/>
    <xf numFmtId="9" fontId="0" fillId="2" borderId="0" xfId="37" applyFont="1" applyFill="1" applyBorder="1" applyAlignment="1">
      <alignment horizontal="right"/>
    </xf>
    <xf numFmtId="9" fontId="0" fillId="2" borderId="3" xfId="37" applyFont="1" applyFill="1" applyBorder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5" fillId="2" borderId="5" xfId="0" applyFont="1" applyFill="1" applyBorder="1"/>
    <xf numFmtId="3" fontId="5" fillId="2" borderId="5" xfId="0" applyNumberFormat="1" applyFont="1" applyFill="1" applyBorder="1" applyAlignment="1">
      <alignment horizontal="right"/>
    </xf>
    <xf numFmtId="3" fontId="5" fillId="3" borderId="5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 indent="1"/>
    </xf>
    <xf numFmtId="4" fontId="0" fillId="2" borderId="0" xfId="0" applyNumberFormat="1" applyFont="1" applyFill="1" applyBorder="1" applyAlignment="1">
      <alignment horizontal="right"/>
    </xf>
    <xf numFmtId="4" fontId="0" fillId="3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/>
    </xf>
    <xf numFmtId="0" fontId="0" fillId="2" borderId="0" xfId="0" applyNumberFormat="1" applyFont="1" applyFill="1" applyAlignment="1">
      <alignment horizontal="left"/>
    </xf>
    <xf numFmtId="0" fontId="0" fillId="2" borderId="3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3" fontId="5" fillId="3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9" fontId="0" fillId="3" borderId="0" xfId="37" applyFont="1" applyFill="1" applyAlignment="1">
      <alignment horizontal="right"/>
    </xf>
    <xf numFmtId="0" fontId="7" fillId="2" borderId="0" xfId="0" applyFont="1" applyFill="1" applyAlignment="1">
      <alignment horizontal="left" indent="1"/>
    </xf>
    <xf numFmtId="9" fontId="7" fillId="2" borderId="0" xfId="37" applyFont="1" applyFill="1" applyAlignment="1">
      <alignment horizontal="right"/>
    </xf>
    <xf numFmtId="9" fontId="7" fillId="3" borderId="0" xfId="37" applyFont="1" applyFill="1" applyAlignment="1">
      <alignment horizontal="right"/>
    </xf>
    <xf numFmtId="166" fontId="5" fillId="0" borderId="2" xfId="0" applyNumberFormat="1" applyFont="1" applyFill="1" applyBorder="1" applyAlignment="1">
      <alignment horizontal="right" vertical="top"/>
    </xf>
    <xf numFmtId="166" fontId="5" fillId="3" borderId="2" xfId="0" applyNumberFormat="1" applyFont="1" applyFill="1" applyBorder="1" applyAlignment="1">
      <alignment horizontal="right" vertical="top"/>
    </xf>
    <xf numFmtId="3" fontId="0" fillId="2" borderId="5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9" fontId="3" fillId="2" borderId="3" xfId="37" applyFont="1" applyFill="1" applyBorder="1" applyAlignment="1">
      <alignment horizontal="right"/>
    </xf>
    <xf numFmtId="9" fontId="3" fillId="2" borderId="0" xfId="37" applyFont="1" applyFill="1" applyBorder="1" applyAlignment="1">
      <alignment horizontal="right"/>
    </xf>
    <xf numFmtId="0" fontId="5" fillId="2" borderId="6" xfId="0" applyFont="1" applyFill="1" applyBorder="1"/>
    <xf numFmtId="0" fontId="0" fillId="3" borderId="6" xfId="0" applyFill="1" applyBorder="1"/>
    <xf numFmtId="0" fontId="0" fillId="2" borderId="6" xfId="0" applyFill="1" applyBorder="1"/>
    <xf numFmtId="0" fontId="0" fillId="2" borderId="2" xfId="0" applyFont="1" applyFill="1" applyBorder="1" applyAlignment="1">
      <alignment vertical="top"/>
    </xf>
    <xf numFmtId="0" fontId="7" fillId="0" borderId="0" xfId="0" applyFont="1"/>
    <xf numFmtId="9" fontId="3" fillId="2" borderId="0" xfId="37" applyFont="1" applyFill="1" applyAlignment="1">
      <alignment horizontal="right"/>
    </xf>
    <xf numFmtId="9" fontId="3" fillId="3" borderId="0" xfId="37" applyFont="1" applyFill="1" applyAlignment="1">
      <alignment horizontal="right"/>
    </xf>
    <xf numFmtId="0" fontId="0" fillId="0" borderId="0" xfId="0" applyFont="1"/>
    <xf numFmtId="0" fontId="7" fillId="2" borderId="0" xfId="0" applyFont="1" applyFill="1" applyBorder="1"/>
    <xf numFmtId="9" fontId="7" fillId="2" borderId="0" xfId="37" applyFont="1" applyFill="1" applyBorder="1" applyAlignment="1">
      <alignment horizontal="right"/>
    </xf>
    <xf numFmtId="9" fontId="7" fillId="3" borderId="0" xfId="37" applyFont="1" applyFill="1" applyBorder="1" applyAlignment="1">
      <alignment horizontal="right"/>
    </xf>
    <xf numFmtId="2" fontId="0" fillId="2" borderId="0" xfId="38" applyNumberFormat="1" applyFont="1" applyFill="1" applyBorder="1" applyAlignment="1">
      <alignment horizontal="right"/>
    </xf>
    <xf numFmtId="2" fontId="0" fillId="3" borderId="0" xfId="38" applyNumberFormat="1" applyFont="1" applyFill="1" applyBorder="1" applyAlignment="1">
      <alignment horizontal="right"/>
    </xf>
    <xf numFmtId="2" fontId="0" fillId="3" borderId="3" xfId="38" applyNumberFormat="1" applyFont="1" applyFill="1" applyBorder="1" applyAlignment="1">
      <alignment horizontal="right"/>
    </xf>
    <xf numFmtId="2" fontId="0" fillId="2" borderId="3" xfId="38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vertical="top" wrapText="1"/>
    </xf>
    <xf numFmtId="3" fontId="0" fillId="0" borderId="0" xfId="0" applyNumberFormat="1"/>
    <xf numFmtId="9" fontId="0" fillId="0" borderId="0" xfId="0" applyNumberFormat="1"/>
    <xf numFmtId="3" fontId="5" fillId="4" borderId="2" xfId="0" applyNumberFormat="1" applyFont="1" applyFill="1" applyBorder="1" applyAlignment="1">
      <alignment horizontal="right" vertical="top"/>
    </xf>
    <xf numFmtId="3" fontId="5" fillId="4" borderId="5" xfId="0" applyNumberFormat="1" applyFont="1" applyFill="1" applyBorder="1" applyAlignment="1">
      <alignment horizontal="right"/>
    </xf>
    <xf numFmtId="3" fontId="0" fillId="4" borderId="1" xfId="0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/>
    </xf>
    <xf numFmtId="9" fontId="0" fillId="4" borderId="0" xfId="37" applyFont="1" applyFill="1" applyAlignment="1">
      <alignment horizontal="right"/>
    </xf>
    <xf numFmtId="3" fontId="0" fillId="4" borderId="0" xfId="0" applyNumberFormat="1" applyFont="1" applyFill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0" fontId="0" fillId="4" borderId="6" xfId="0" applyFill="1" applyBorder="1"/>
    <xf numFmtId="9" fontId="3" fillId="4" borderId="0" xfId="37" applyFont="1" applyFill="1" applyAlignment="1">
      <alignment horizontal="right"/>
    </xf>
    <xf numFmtId="9" fontId="7" fillId="4" borderId="0" xfId="37" applyFont="1" applyFill="1" applyAlignment="1">
      <alignment horizontal="right"/>
    </xf>
    <xf numFmtId="4" fontId="0" fillId="4" borderId="0" xfId="0" applyNumberFormat="1" applyFont="1" applyFill="1" applyAlignment="1">
      <alignment horizontal="right"/>
    </xf>
    <xf numFmtId="4" fontId="0" fillId="4" borderId="3" xfId="0" applyNumberFormat="1" applyFont="1" applyFill="1" applyBorder="1" applyAlignment="1">
      <alignment horizontal="right"/>
    </xf>
    <xf numFmtId="167" fontId="0" fillId="3" borderId="0" xfId="0" applyNumberFormat="1" applyFont="1" applyFill="1" applyAlignment="1">
      <alignment horizontal="right"/>
    </xf>
    <xf numFmtId="167" fontId="0" fillId="2" borderId="0" xfId="0" applyNumberFormat="1" applyFont="1" applyFill="1" applyAlignment="1">
      <alignment horizontal="right"/>
    </xf>
    <xf numFmtId="167" fontId="0" fillId="3" borderId="1" xfId="0" applyNumberFormat="1" applyFont="1" applyFill="1" applyBorder="1" applyAlignment="1">
      <alignment horizontal="right"/>
    </xf>
    <xf numFmtId="167" fontId="0" fillId="2" borderId="1" xfId="0" applyNumberFormat="1" applyFont="1" applyFill="1" applyBorder="1" applyAlignment="1">
      <alignment horizontal="right"/>
    </xf>
    <xf numFmtId="167" fontId="0" fillId="3" borderId="3" xfId="0" applyNumberFormat="1" applyFont="1" applyFill="1" applyBorder="1" applyAlignment="1">
      <alignment horizontal="right"/>
    </xf>
    <xf numFmtId="167" fontId="0" fillId="2" borderId="3" xfId="0" applyNumberFormat="1" applyFont="1" applyFill="1" applyBorder="1" applyAlignment="1">
      <alignment horizontal="right"/>
    </xf>
    <xf numFmtId="0" fontId="5" fillId="0" borderId="0" xfId="0" applyFont="1"/>
    <xf numFmtId="9" fontId="0" fillId="0" borderId="0" xfId="37" applyFont="1"/>
    <xf numFmtId="3" fontId="0" fillId="2" borderId="0" xfId="0" applyNumberFormat="1" applyFill="1"/>
    <xf numFmtId="3" fontId="0" fillId="4" borderId="5" xfId="0" applyNumberFormat="1" applyFont="1" applyFill="1" applyBorder="1" applyAlignment="1">
      <alignment horizontal="right"/>
    </xf>
    <xf numFmtId="3" fontId="0" fillId="4" borderId="0" xfId="0" applyNumberFormat="1" applyFont="1" applyFill="1" applyBorder="1" applyAlignment="1">
      <alignment horizontal="right"/>
    </xf>
    <xf numFmtId="0" fontId="7" fillId="2" borderId="0" xfId="0" applyFont="1" applyFill="1" applyAlignment="1">
      <alignment vertical="top"/>
    </xf>
    <xf numFmtId="0" fontId="0" fillId="0" borderId="6" xfId="0" applyFill="1" applyBorder="1"/>
    <xf numFmtId="0" fontId="0" fillId="0" borderId="5" xfId="0" applyFill="1" applyBorder="1"/>
    <xf numFmtId="0" fontId="0" fillId="0" borderId="0" xfId="0" applyBorder="1"/>
    <xf numFmtId="3" fontId="5" fillId="0" borderId="2" xfId="0" applyNumberFormat="1" applyFont="1" applyFill="1" applyBorder="1" applyAlignment="1">
      <alignment horizontal="right" vertical="top"/>
    </xf>
    <xf numFmtId="4" fontId="0" fillId="0" borderId="0" xfId="0" applyNumberFormat="1" applyFont="1" applyFill="1" applyBorder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9" fontId="0" fillId="0" borderId="0" xfId="37" applyFont="1" applyFill="1" applyAlignment="1">
      <alignment horizontal="right"/>
    </xf>
    <xf numFmtId="9" fontId="3" fillId="0" borderId="0" xfId="37" applyFont="1" applyFill="1" applyAlignment="1">
      <alignment horizontal="right"/>
    </xf>
    <xf numFmtId="9" fontId="7" fillId="0" borderId="0" xfId="37" applyFont="1" applyFill="1" applyAlignment="1">
      <alignment horizontal="right"/>
    </xf>
    <xf numFmtId="3" fontId="0" fillId="0" borderId="5" xfId="0" applyNumberFormat="1" applyFont="1" applyFill="1" applyBorder="1" applyAlignment="1">
      <alignment horizontal="right"/>
    </xf>
    <xf numFmtId="0" fontId="0" fillId="3" borderId="0" xfId="0" applyFill="1"/>
    <xf numFmtId="167" fontId="5" fillId="3" borderId="3" xfId="0" applyNumberFormat="1" applyFont="1" applyFill="1" applyBorder="1" applyAlignment="1">
      <alignment horizontal="right"/>
    </xf>
    <xf numFmtId="167" fontId="5" fillId="2" borderId="3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4" xfId="0" applyFont="1" applyFill="1" applyBorder="1" applyAlignment="1">
      <alignment horizontal="left"/>
    </xf>
    <xf numFmtId="3" fontId="5" fillId="3" borderId="2" xfId="0" applyNumberFormat="1" applyFont="1" applyFill="1" applyBorder="1" applyAlignment="1">
      <alignment horizontal="right"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165" fontId="5" fillId="0" borderId="2" xfId="0" applyNumberFormat="1" applyFont="1" applyFill="1" applyBorder="1" applyAlignment="1">
      <alignment horizontal="right" vertical="top" wrapText="1"/>
    </xf>
    <xf numFmtId="0" fontId="5" fillId="0" borderId="3" xfId="0" applyFont="1" applyFill="1" applyBorder="1"/>
    <xf numFmtId="3" fontId="7" fillId="2" borderId="0" xfId="0" applyNumberFormat="1" applyFont="1" applyFill="1"/>
    <xf numFmtId="3" fontId="7" fillId="3" borderId="0" xfId="0" applyNumberFormat="1" applyFont="1" applyFill="1" applyAlignment="1">
      <alignment horizontal="right"/>
    </xf>
    <xf numFmtId="0" fontId="0" fillId="2" borderId="0" xfId="0" applyFont="1" applyFill="1" applyBorder="1" applyAlignment="1">
      <alignment vertical="top" wrapText="1"/>
    </xf>
    <xf numFmtId="0" fontId="0" fillId="0" borderId="0" xfId="0" applyFill="1"/>
    <xf numFmtId="0" fontId="31" fillId="2" borderId="0" xfId="0" applyFont="1" applyFill="1" applyBorder="1"/>
    <xf numFmtId="3" fontId="31" fillId="2" borderId="0" xfId="0" applyNumberFormat="1" applyFont="1" applyFill="1" applyBorder="1" applyAlignment="1">
      <alignment horizontal="right"/>
    </xf>
    <xf numFmtId="3" fontId="31" fillId="3" borderId="0" xfId="0" applyNumberFormat="1" applyFont="1" applyFill="1" applyBorder="1" applyAlignment="1">
      <alignment horizontal="right"/>
    </xf>
    <xf numFmtId="0" fontId="32" fillId="0" borderId="0" xfId="0" applyFont="1" applyFill="1"/>
    <xf numFmtId="3" fontId="31" fillId="0" borderId="0" xfId="0" applyNumberFormat="1" applyFont="1" applyFill="1" applyBorder="1" applyAlignment="1">
      <alignment horizontal="right"/>
    </xf>
    <xf numFmtId="3" fontId="31" fillId="4" borderId="0" xfId="0" applyNumberFormat="1" applyFont="1" applyFill="1" applyBorder="1" applyAlignment="1">
      <alignment horizontal="right"/>
    </xf>
    <xf numFmtId="0" fontId="0" fillId="0" borderId="0" xfId="0" applyFont="1" applyFill="1"/>
    <xf numFmtId="167" fontId="0" fillId="3" borderId="0" xfId="0" applyNumberFormat="1" applyFont="1" applyFill="1" applyBorder="1" applyAlignment="1">
      <alignment horizontal="right"/>
    </xf>
    <xf numFmtId="167" fontId="0" fillId="2" borderId="0" xfId="0" applyNumberFormat="1" applyFont="1" applyFill="1" applyBorder="1" applyAlignment="1">
      <alignment horizontal="right"/>
    </xf>
    <xf numFmtId="9" fontId="7" fillId="3" borderId="3" xfId="37" applyFont="1" applyFill="1" applyBorder="1" applyAlignment="1">
      <alignment horizontal="right"/>
    </xf>
    <xf numFmtId="9" fontId="7" fillId="2" borderId="3" xfId="37" applyFont="1" applyFill="1" applyBorder="1" applyAlignment="1">
      <alignment horizontal="right"/>
    </xf>
    <xf numFmtId="0" fontId="33" fillId="2" borderId="0" xfId="0" applyFont="1" applyFill="1" applyBorder="1"/>
    <xf numFmtId="0" fontId="7" fillId="0" borderId="0" xfId="0" applyFont="1" applyAlignment="1">
      <alignment horizontal="left" indent="1"/>
    </xf>
    <xf numFmtId="0" fontId="7" fillId="2" borderId="3" xfId="0" applyFont="1" applyFill="1" applyBorder="1" applyAlignment="1">
      <alignment horizontal="left" indent="1"/>
    </xf>
    <xf numFmtId="0" fontId="7" fillId="2" borderId="5" xfId="0" applyFont="1" applyFill="1" applyBorder="1" applyAlignment="1">
      <alignment vertical="top"/>
    </xf>
    <xf numFmtId="0" fontId="7" fillId="2" borderId="5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0" fillId="0" borderId="0" xfId="0" applyFill="1" applyBorder="1"/>
    <xf numFmtId="167" fontId="7" fillId="3" borderId="3" xfId="0" applyNumberFormat="1" applyFont="1" applyFill="1" applyBorder="1" applyAlignment="1">
      <alignment horizontal="right"/>
    </xf>
    <xf numFmtId="167" fontId="7" fillId="2" borderId="3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vertical="top"/>
    </xf>
    <xf numFmtId="167" fontId="5" fillId="3" borderId="0" xfId="0" applyNumberFormat="1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9" fontId="5" fillId="0" borderId="0" xfId="37" applyFont="1" applyFill="1" applyAlignment="1">
      <alignment horizontal="right"/>
    </xf>
    <xf numFmtId="9" fontId="0" fillId="0" borderId="1" xfId="37" applyFont="1" applyFill="1" applyBorder="1" applyAlignment="1">
      <alignment horizontal="right"/>
    </xf>
    <xf numFmtId="9" fontId="5" fillId="0" borderId="3" xfId="37" applyFont="1" applyFill="1" applyBorder="1" applyAlignment="1">
      <alignment horizontal="right"/>
    </xf>
    <xf numFmtId="167" fontId="5" fillId="3" borderId="5" xfId="0" applyNumberFormat="1" applyFont="1" applyFill="1" applyBorder="1" applyAlignment="1">
      <alignment horizontal="right"/>
    </xf>
    <xf numFmtId="167" fontId="5" fillId="2" borderId="5" xfId="0" applyNumberFormat="1" applyFont="1" applyFill="1" applyBorder="1" applyAlignment="1">
      <alignment horizontal="right"/>
    </xf>
    <xf numFmtId="9" fontId="5" fillId="2" borderId="5" xfId="37" applyFont="1" applyFill="1" applyBorder="1" applyAlignment="1">
      <alignment horizontal="right"/>
    </xf>
    <xf numFmtId="4" fontId="0" fillId="3" borderId="3" xfId="38" applyNumberFormat="1" applyFont="1" applyFill="1" applyBorder="1" applyAlignment="1">
      <alignment horizontal="right"/>
    </xf>
    <xf numFmtId="4" fontId="0" fillId="0" borderId="3" xfId="38" applyNumberFormat="1" applyFont="1" applyFill="1" applyBorder="1" applyAlignment="1">
      <alignment horizontal="right"/>
    </xf>
    <xf numFmtId="9" fontId="0" fillId="0" borderId="3" xfId="37" applyFont="1" applyFill="1" applyBorder="1" applyAlignment="1">
      <alignment horizontal="right"/>
    </xf>
    <xf numFmtId="4" fontId="0" fillId="2" borderId="3" xfId="38" applyNumberFormat="1" applyFont="1" applyFill="1" applyBorder="1" applyAlignment="1">
      <alignment horizontal="right"/>
    </xf>
    <xf numFmtId="0" fontId="0" fillId="0" borderId="3" xfId="0" applyFont="1" applyFill="1" applyBorder="1"/>
    <xf numFmtId="0" fontId="0" fillId="0" borderId="0" xfId="0" applyFont="1" applyFill="1" applyBorder="1"/>
    <xf numFmtId="0" fontId="7" fillId="0" borderId="0" xfId="0" applyFont="1" applyFill="1" applyBorder="1" applyAlignment="1">
      <alignment vertical="top"/>
    </xf>
    <xf numFmtId="0" fontId="5" fillId="0" borderId="0" xfId="0" applyFont="1" applyFill="1"/>
    <xf numFmtId="0" fontId="0" fillId="0" borderId="2" xfId="0" applyFont="1" applyFill="1" applyBorder="1" applyAlignment="1">
      <alignment horizontal="left" vertical="top" wrapText="1"/>
    </xf>
    <xf numFmtId="0" fontId="0" fillId="0" borderId="5" xfId="0" applyFont="1" applyFill="1" applyBorder="1"/>
    <xf numFmtId="0" fontId="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8" fontId="7" fillId="0" borderId="0" xfId="37" applyNumberFormat="1" applyFont="1" applyFill="1" applyBorder="1" applyAlignment="1">
      <alignment horizontal="right"/>
    </xf>
    <xf numFmtId="169" fontId="5" fillId="3" borderId="0" xfId="38" applyNumberFormat="1" applyFont="1" applyFill="1" applyBorder="1" applyAlignment="1">
      <alignment horizontal="right"/>
    </xf>
    <xf numFmtId="169" fontId="5" fillId="0" borderId="0" xfId="38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  <xf numFmtId="9" fontId="7" fillId="0" borderId="0" xfId="37" applyFont="1" applyFill="1" applyBorder="1" applyAlignment="1">
      <alignment horizontal="right"/>
    </xf>
    <xf numFmtId="169" fontId="3" fillId="3" borderId="5" xfId="38" applyNumberFormat="1" applyFont="1" applyFill="1" applyBorder="1" applyAlignment="1">
      <alignment horizontal="right"/>
    </xf>
    <xf numFmtId="169" fontId="3" fillId="0" borderId="5" xfId="38" applyNumberFormat="1" applyFont="1" applyFill="1" applyBorder="1" applyAlignment="1">
      <alignment horizontal="right"/>
    </xf>
    <xf numFmtId="169" fontId="3" fillId="3" borderId="0" xfId="38" applyNumberFormat="1" applyFont="1" applyFill="1" applyBorder="1" applyAlignment="1">
      <alignment horizontal="right"/>
    </xf>
    <xf numFmtId="169" fontId="3" fillId="0" borderId="0" xfId="38" applyNumberFormat="1" applyFont="1" applyFill="1" applyBorder="1" applyAlignment="1">
      <alignment horizontal="right"/>
    </xf>
    <xf numFmtId="169" fontId="0" fillId="3" borderId="0" xfId="38" applyNumberFormat="1" applyFont="1" applyFill="1" applyAlignment="1">
      <alignment horizontal="right"/>
    </xf>
    <xf numFmtId="169" fontId="0" fillId="0" borderId="0" xfId="38" applyNumberFormat="1" applyFont="1" applyFill="1" applyAlignment="1">
      <alignment horizontal="right"/>
    </xf>
    <xf numFmtId="0" fontId="3" fillId="0" borderId="0" xfId="24" applyFont="1" applyFill="1" applyAlignment="1">
      <alignment horizontal="left"/>
    </xf>
    <xf numFmtId="3" fontId="3" fillId="2" borderId="0" xfId="24" applyNumberFormat="1" applyFont="1" applyFill="1" applyAlignment="1">
      <alignment horizontal="right"/>
    </xf>
    <xf numFmtId="3" fontId="3" fillId="3" borderId="0" xfId="24" applyNumberFormat="1" applyFont="1" applyFill="1" applyAlignment="1">
      <alignment horizontal="right"/>
    </xf>
    <xf numFmtId="0" fontId="3" fillId="0" borderId="0" xfId="24" applyFont="1" applyFill="1" applyAlignment="1">
      <alignment horizontal="left" indent="1"/>
    </xf>
    <xf numFmtId="0" fontId="3" fillId="0" borderId="4" xfId="24" applyFont="1" applyFill="1" applyBorder="1" applyAlignment="1">
      <alignment horizontal="left" indent="1"/>
    </xf>
    <xf numFmtId="3" fontId="3" fillId="2" borderId="4" xfId="24" applyNumberFormat="1" applyFont="1" applyFill="1" applyBorder="1" applyAlignment="1">
      <alignment horizontal="right"/>
    </xf>
    <xf numFmtId="3" fontId="3" fillId="3" borderId="1" xfId="24" applyNumberFormat="1" applyFont="1" applyFill="1" applyBorder="1" applyAlignment="1">
      <alignment horizontal="right"/>
    </xf>
    <xf numFmtId="3" fontId="3" fillId="2" borderId="1" xfId="24" applyNumberFormat="1" applyFont="1" applyFill="1" applyBorder="1" applyAlignment="1">
      <alignment horizontal="right"/>
    </xf>
    <xf numFmtId="0" fontId="5" fillId="0" borderId="3" xfId="24" applyFont="1" applyFill="1" applyBorder="1"/>
    <xf numFmtId="3" fontId="5" fillId="2" borderId="3" xfId="24" applyNumberFormat="1" applyFont="1" applyFill="1" applyBorder="1" applyAlignment="1">
      <alignment horizontal="right"/>
    </xf>
    <xf numFmtId="3" fontId="5" fillId="3" borderId="3" xfId="24" applyNumberFormat="1" applyFont="1" applyFill="1" applyBorder="1" applyAlignment="1">
      <alignment horizontal="right"/>
    </xf>
    <xf numFmtId="0" fontId="5" fillId="0" borderId="0" xfId="24" applyFont="1" applyFill="1" applyAlignment="1">
      <alignment horizontal="left"/>
    </xf>
    <xf numFmtId="0" fontId="3" fillId="0" borderId="4" xfId="24" applyFont="1" applyFill="1" applyBorder="1" applyAlignment="1">
      <alignment horizontal="left"/>
    </xf>
    <xf numFmtId="0" fontId="5" fillId="0" borderId="0" xfId="24" applyNumberFormat="1" applyFont="1" applyFill="1" applyBorder="1" applyAlignment="1">
      <alignment horizontal="left"/>
    </xf>
    <xf numFmtId="4" fontId="3" fillId="2" borderId="0" xfId="24" applyNumberFormat="1" applyFont="1" applyFill="1" applyBorder="1" applyAlignment="1">
      <alignment horizontal="right"/>
    </xf>
    <xf numFmtId="3" fontId="5" fillId="3" borderId="0" xfId="24" applyNumberFormat="1" applyFont="1" applyFill="1" applyBorder="1" applyAlignment="1">
      <alignment horizontal="right"/>
    </xf>
    <xf numFmtId="3" fontId="5" fillId="2" borderId="0" xfId="24" applyNumberFormat="1" applyFont="1" applyFill="1" applyBorder="1" applyAlignment="1">
      <alignment horizontal="right"/>
    </xf>
    <xf numFmtId="0" fontId="3" fillId="0" borderId="0" xfId="24" applyNumberFormat="1" applyFont="1" applyFill="1" applyBorder="1" applyAlignment="1">
      <alignment horizontal="left"/>
    </xf>
    <xf numFmtId="3" fontId="3" fillId="3" borderId="0" xfId="24" applyNumberFormat="1" applyFont="1" applyFill="1" applyBorder="1" applyAlignment="1">
      <alignment horizontal="right"/>
    </xf>
    <xf numFmtId="3" fontId="3" fillId="2" borderId="0" xfId="24" applyNumberFormat="1" applyFont="1" applyFill="1" applyBorder="1" applyAlignment="1">
      <alignment horizontal="right"/>
    </xf>
    <xf numFmtId="0" fontId="0" fillId="0" borderId="0" xfId="24" applyFont="1" applyFill="1" applyAlignment="1">
      <alignment horizontal="left"/>
    </xf>
    <xf numFmtId="167" fontId="7" fillId="3" borderId="0" xfId="0" applyNumberFormat="1" applyFont="1" applyFill="1" applyBorder="1" applyAlignment="1">
      <alignment horizontal="right"/>
    </xf>
    <xf numFmtId="167" fontId="7" fillId="2" borderId="0" xfId="0" applyNumberFormat="1" applyFont="1" applyFill="1" applyBorder="1" applyAlignment="1">
      <alignment horizontal="right"/>
    </xf>
    <xf numFmtId="9" fontId="7" fillId="2" borderId="3" xfId="37" applyFont="1" applyFill="1" applyBorder="1"/>
    <xf numFmtId="167" fontId="0" fillId="3" borderId="0" xfId="0" applyNumberFormat="1" applyFont="1" applyFill="1" applyAlignment="1">
      <alignment horizontal="right"/>
    </xf>
    <xf numFmtId="167" fontId="0" fillId="2" borderId="0" xfId="0" applyNumberFormat="1" applyFont="1" applyFill="1" applyAlignment="1">
      <alignment horizontal="right"/>
    </xf>
    <xf numFmtId="168" fontId="0" fillId="0" borderId="0" xfId="37" applyNumberFormat="1" applyFont="1"/>
    <xf numFmtId="3" fontId="0" fillId="3" borderId="3" xfId="0" applyNumberFormat="1" applyFont="1" applyFill="1" applyBorder="1" applyAlignment="1">
      <alignment horizontal="right"/>
    </xf>
    <xf numFmtId="3" fontId="0" fillId="2" borderId="3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0" fillId="0" borderId="4" xfId="24" applyFont="1" applyFill="1" applyBorder="1" applyAlignment="1">
      <alignment horizontal="left"/>
    </xf>
    <xf numFmtId="9" fontId="7" fillId="0" borderId="0" xfId="37" applyNumberFormat="1" applyFont="1" applyFill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167" fontId="0" fillId="3" borderId="1" xfId="0" applyNumberFormat="1" applyFont="1" applyFill="1" applyBorder="1" applyAlignment="1">
      <alignment horizontal="right"/>
    </xf>
    <xf numFmtId="167" fontId="0" fillId="0" borderId="1" xfId="0" applyNumberFormat="1" applyFont="1" applyFill="1" applyBorder="1" applyAlignment="1">
      <alignment horizontal="right"/>
    </xf>
    <xf numFmtId="9" fontId="0" fillId="2" borderId="1" xfId="37" applyNumberFormat="1" applyFont="1" applyFill="1" applyBorder="1" applyAlignment="1">
      <alignment horizontal="right"/>
    </xf>
    <xf numFmtId="167" fontId="5" fillId="3" borderId="16" xfId="0" applyNumberFormat="1" applyFont="1" applyFill="1" applyBorder="1" applyAlignment="1">
      <alignment horizontal="right"/>
    </xf>
    <xf numFmtId="167" fontId="5" fillId="0" borderId="16" xfId="0" applyNumberFormat="1" applyFont="1" applyFill="1" applyBorder="1" applyAlignment="1">
      <alignment horizontal="right"/>
    </xf>
    <xf numFmtId="9" fontId="5" fillId="2" borderId="16" xfId="37" applyNumberFormat="1" applyFont="1" applyFill="1" applyBorder="1" applyAlignment="1">
      <alignment horizontal="right"/>
    </xf>
    <xf numFmtId="167" fontId="0" fillId="3" borderId="0" xfId="0" applyNumberFormat="1" applyFont="1" applyFill="1" applyAlignment="1">
      <alignment horizontal="right"/>
    </xf>
    <xf numFmtId="167" fontId="0" fillId="0" borderId="0" xfId="0" applyNumberFormat="1" applyFont="1" applyFill="1" applyAlignment="1">
      <alignment horizontal="right"/>
    </xf>
    <xf numFmtId="9" fontId="0" fillId="2" borderId="0" xfId="37" applyNumberFormat="1" applyFont="1" applyFill="1" applyAlignment="1">
      <alignment horizontal="right"/>
    </xf>
    <xf numFmtId="49" fontId="5" fillId="3" borderId="2" xfId="0" applyNumberFormat="1" applyFont="1" applyFill="1" applyBorder="1" applyAlignment="1">
      <alignment horizontal="right" vertical="top"/>
    </xf>
    <xf numFmtId="49" fontId="5" fillId="0" borderId="2" xfId="0" applyNumberFormat="1" applyFont="1" applyFill="1" applyBorder="1" applyAlignment="1">
      <alignment horizontal="right" vertical="top"/>
    </xf>
    <xf numFmtId="3" fontId="5" fillId="2" borderId="2" xfId="0" applyNumberFormat="1" applyFont="1" applyFill="1" applyBorder="1" applyAlignment="1">
      <alignment horizontal="right" vertical="top"/>
    </xf>
    <xf numFmtId="167" fontId="0" fillId="3" borderId="5" xfId="0" applyNumberFormat="1" applyFont="1" applyFill="1" applyBorder="1" applyAlignment="1">
      <alignment horizontal="right"/>
    </xf>
    <xf numFmtId="167" fontId="0" fillId="0" borderId="5" xfId="0" applyNumberFormat="1" applyFont="1" applyFill="1" applyBorder="1" applyAlignment="1">
      <alignment horizontal="right"/>
    </xf>
    <xf numFmtId="9" fontId="0" fillId="2" borderId="5" xfId="37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 vertical="top" wrapText="1"/>
    </xf>
    <xf numFmtId="0" fontId="0" fillId="0" borderId="5" xfId="0" applyFill="1" applyBorder="1" applyAlignment="1">
      <alignment horizontal="left" wrapText="1"/>
    </xf>
    <xf numFmtId="170" fontId="0" fillId="2" borderId="5" xfId="38" applyNumberFormat="1" applyFont="1" applyFill="1" applyBorder="1" applyAlignment="1">
      <alignment horizontal="right"/>
    </xf>
    <xf numFmtId="170" fontId="0" fillId="2" borderId="0" xfId="38" applyNumberFormat="1" applyFont="1" applyFill="1" applyAlignment="1">
      <alignment horizontal="right"/>
    </xf>
    <xf numFmtId="170" fontId="5" fillId="2" borderId="16" xfId="38" applyNumberFormat="1" applyFont="1" applyFill="1" applyBorder="1" applyAlignment="1">
      <alignment horizontal="right"/>
    </xf>
  </cellXfs>
  <cellStyles count="81">
    <cellStyle name="20% - Accent1" xfId="56" builtinId="30" customBuiltin="1"/>
    <cellStyle name="20% - Accent2" xfId="60" builtinId="34" customBuiltin="1"/>
    <cellStyle name="20% - Accent3" xfId="64" builtinId="38" customBuiltin="1"/>
    <cellStyle name="20% - Accent4" xfId="68" builtinId="42" customBuiltin="1"/>
    <cellStyle name="20% - Accent5" xfId="72" builtinId="46" customBuiltin="1"/>
    <cellStyle name="20% - Accent6" xfId="76" builtinId="50" customBuiltin="1"/>
    <cellStyle name="40% - Accent1" xfId="57" builtinId="31" customBuiltin="1"/>
    <cellStyle name="40% - Accent2" xfId="61" builtinId="35" customBuiltin="1"/>
    <cellStyle name="40% - Accent3" xfId="65" builtinId="39" customBuiltin="1"/>
    <cellStyle name="40% - Accent4" xfId="69" builtinId="43" customBuiltin="1"/>
    <cellStyle name="40% - Accent5" xfId="73" builtinId="47" customBuiltin="1"/>
    <cellStyle name="40% - Accent6" xfId="77" builtinId="51" customBuiltin="1"/>
    <cellStyle name="60% - Accent1" xfId="58" builtinId="32" customBuiltin="1"/>
    <cellStyle name="60% - Accent2" xfId="62" builtinId="36" customBuiltin="1"/>
    <cellStyle name="60% - Accent3" xfId="66" builtinId="40" customBuiltin="1"/>
    <cellStyle name="60% - Accent4" xfId="70" builtinId="44" customBuiltin="1"/>
    <cellStyle name="60% - Accent5" xfId="74" builtinId="48" customBuiltin="1"/>
    <cellStyle name="60% - Accent6" xfId="78" builtinId="52" customBuiltin="1"/>
    <cellStyle name="Accent1" xfId="55" builtinId="29" customBuiltin="1"/>
    <cellStyle name="Accent2" xfId="59" builtinId="33" customBuiltin="1"/>
    <cellStyle name="Accent3" xfId="63" builtinId="37" customBuiltin="1"/>
    <cellStyle name="Accent4" xfId="67" builtinId="41" customBuiltin="1"/>
    <cellStyle name="Accent5" xfId="71" builtinId="45" customBuiltin="1"/>
    <cellStyle name="Accent6" xfId="75" builtinId="49" customBuiltin="1"/>
    <cellStyle name="Bad" xfId="45" builtinId="27" customBuiltin="1"/>
    <cellStyle name="Calculation" xfId="49" builtinId="22" customBuiltin="1"/>
    <cellStyle name="Check Cell" xfId="51" builtinId="23" customBuiltin="1"/>
    <cellStyle name="Comma" xfId="38" builtinId="3"/>
    <cellStyle name="Comma 2" xfId="1"/>
    <cellStyle name="Comma 22" xfId="2"/>
    <cellStyle name="Comma 23" xfId="3"/>
    <cellStyle name="Comma 3" xfId="4"/>
    <cellStyle name="Comma 3 2" xfId="5"/>
    <cellStyle name="Comma 3 3" xfId="6"/>
    <cellStyle name="Comma 3 4" xfId="7"/>
    <cellStyle name="Comma 3 5" xfId="8"/>
    <cellStyle name="Comma 3 6" xfId="9"/>
    <cellStyle name="Comma 3 7" xfId="10"/>
    <cellStyle name="Comma 4" xfId="11"/>
    <cellStyle name="Comma 4 2" xfId="12"/>
    <cellStyle name="Comma 4 3" xfId="13"/>
    <cellStyle name="Comma 4 4" xfId="14"/>
    <cellStyle name="Comma 4 5" xfId="15"/>
    <cellStyle name="Comma 4 6" xfId="16"/>
    <cellStyle name="Comma 4 7" xfId="17"/>
    <cellStyle name="Comma 5" xfId="18"/>
    <cellStyle name="Comma 8" xfId="19"/>
    <cellStyle name="Explanatory Text" xfId="53" builtinId="53" customBuiltin="1"/>
    <cellStyle name="Good" xfId="44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Hyperlink 2" xfId="20"/>
    <cellStyle name="imabs" xfId="21"/>
    <cellStyle name="imabs 2" xfId="22"/>
    <cellStyle name="imabs_Equity current period vs prev period" xfId="23"/>
    <cellStyle name="Input" xfId="47" builtinId="20" customBuiltin="1"/>
    <cellStyle name="Linked Cell" xfId="50" builtinId="24" customBuiltin="1"/>
    <cellStyle name="Neutral" xfId="46" builtinId="28" customBuiltin="1"/>
    <cellStyle name="Normal" xfId="0" builtinId="0"/>
    <cellStyle name="Normal 2" xfId="24"/>
    <cellStyle name="Normal 2 7" xfId="25"/>
    <cellStyle name="Normal 2 8" xfId="26"/>
    <cellStyle name="Normal 3" xfId="79"/>
    <cellStyle name="Note 2" xfId="80"/>
    <cellStyle name="Output" xfId="48" builtinId="21" customBuiltin="1"/>
    <cellStyle name="Percent" xfId="37" builtinId="5"/>
    <cellStyle name="Percent 2" xfId="27"/>
    <cellStyle name="Percent 3" xfId="28"/>
    <cellStyle name="Percent 3 2" xfId="29"/>
    <cellStyle name="Percent 3 3" xfId="30"/>
    <cellStyle name="Percent 3 4" xfId="31"/>
    <cellStyle name="Percent 3 5" xfId="32"/>
    <cellStyle name="Percent 3 6" xfId="33"/>
    <cellStyle name="Percent 3 7" xfId="34"/>
    <cellStyle name="Percent 4" xfId="35"/>
    <cellStyle name="Percent 8" xfId="36"/>
    <cellStyle name="Title" xfId="39" builtinId="15" customBuiltin="1"/>
    <cellStyle name="Total" xfId="54" builtinId="25" customBuiltin="1"/>
    <cellStyle name="Warning Text" xfId="52" builtinId="11" customBuiltin="1"/>
  </cellStyles>
  <dxfs count="0"/>
  <tableStyles count="0" defaultTableStyle="TableStyleMedium2" defaultPivotStyle="PivotStyleLight16"/>
  <colors>
    <mruColors>
      <color rgb="FFE3EDA5"/>
      <color rgb="FF00A854"/>
      <color rgb="FF00CC66"/>
      <color rgb="FF008E00"/>
      <color rgb="FF00C400"/>
      <color rgb="FFDBE88C"/>
      <color rgb="FFDDEA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593911</xdr:colOff>
      <xdr:row>19</xdr:row>
      <xdr:rowOff>33051</xdr:rowOff>
    </xdr:from>
    <xdr:to>
      <xdr:col>3</xdr:col>
      <xdr:colOff>103676</xdr:colOff>
      <xdr:row>23</xdr:row>
      <xdr:rowOff>131924</xdr:rowOff>
    </xdr:to>
    <xdr:sp macro="" textlink="">
      <xdr:nvSpPr>
        <xdr:cNvPr id="2" name="Abgerundetes Rechteck 13"/>
        <xdr:cNvSpPr/>
      </xdr:nvSpPr>
      <xdr:spPr bwMode="auto">
        <a:xfrm>
          <a:off x="1203511" y="3109626"/>
          <a:ext cx="728965" cy="746573"/>
        </a:xfrm>
        <a:prstGeom prst="roundRect">
          <a:avLst/>
        </a:prstGeom>
        <a:solidFill>
          <a:schemeClr val="accent1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72000" tIns="0" rIns="7200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GB" sz="4000" b="1">
              <a:solidFill>
                <a:schemeClr val="bg1"/>
              </a:solidFill>
              <a:latin typeface="Verdana" pitchFamily="34" charset="0"/>
            </a:rPr>
            <a:t>›</a:t>
          </a:r>
        </a:p>
      </xdr:txBody>
    </xdr:sp>
    <xdr:clientData/>
  </xdr:twoCellAnchor>
  <xdr:twoCellAnchor>
    <xdr:from>
      <xdr:col>3</xdr:col>
      <xdr:colOff>226823</xdr:colOff>
      <xdr:row>19</xdr:row>
      <xdr:rowOff>66873</xdr:rowOff>
    </xdr:from>
    <xdr:to>
      <xdr:col>16</xdr:col>
      <xdr:colOff>224118</xdr:colOff>
      <xdr:row>23</xdr:row>
      <xdr:rowOff>104505</xdr:rowOff>
    </xdr:to>
    <xdr:sp macro="" textlink="">
      <xdr:nvSpPr>
        <xdr:cNvPr id="3" name="Title 2"/>
        <xdr:cNvSpPr>
          <a:spLocks noGrp="1"/>
        </xdr:cNvSpPr>
      </xdr:nvSpPr>
      <xdr:spPr>
        <a:xfrm>
          <a:off x="2055623" y="3143448"/>
          <a:ext cx="7922095" cy="685332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38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Q4</a:t>
          </a:r>
          <a:r>
            <a:rPr lang="en-US" sz="3800" baseline="0">
              <a:solidFill>
                <a:schemeClr val="tx2">
                  <a:lumMod val="50000"/>
                </a:schemeClr>
              </a:solidFill>
              <a:latin typeface="+mn-lt"/>
            </a:rPr>
            <a:t> '15</a:t>
          </a:r>
          <a:endParaRPr lang="en-US" sz="3800">
            <a:solidFill>
              <a:schemeClr val="tx2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>
    <xdr:from>
      <xdr:col>3</xdr:col>
      <xdr:colOff>259976</xdr:colOff>
      <xdr:row>23</xdr:row>
      <xdr:rowOff>68424</xdr:rowOff>
    </xdr:from>
    <xdr:to>
      <xdr:col>16</xdr:col>
      <xdr:colOff>75797</xdr:colOff>
      <xdr:row>23</xdr:row>
      <xdr:rowOff>68424</xdr:rowOff>
    </xdr:to>
    <xdr:cxnSp macro="">
      <xdr:nvCxnSpPr>
        <xdr:cNvPr id="4" name="Straight Connector 3"/>
        <xdr:cNvCxnSpPr/>
      </xdr:nvCxnSpPr>
      <xdr:spPr>
        <a:xfrm>
          <a:off x="2088776" y="3792699"/>
          <a:ext cx="7740621" cy="0"/>
        </a:xfrm>
        <a:prstGeom prst="line">
          <a:avLst/>
        </a:prstGeom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317634</xdr:colOff>
      <xdr:row>2</xdr:row>
      <xdr:rowOff>123984</xdr:rowOff>
    </xdr:from>
    <xdr:to>
      <xdr:col>16</xdr:col>
      <xdr:colOff>359756</xdr:colOff>
      <xdr:row>5</xdr:row>
      <xdr:rowOff>62023</xdr:rowOff>
    </xdr:to>
    <xdr:pic>
      <xdr:nvPicPr>
        <xdr:cNvPr id="5" name="Picture 4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2834" y="447834"/>
          <a:ext cx="2480522" cy="423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132316</xdr:colOff>
      <xdr:row>1</xdr:row>
      <xdr:rowOff>117662</xdr:rowOff>
    </xdr:from>
    <xdr:to>
      <xdr:col>7</xdr:col>
      <xdr:colOff>599079</xdr:colOff>
      <xdr:row>2</xdr:row>
      <xdr:rowOff>53143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345" y="274544"/>
          <a:ext cx="1071881" cy="193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300404</xdr:colOff>
      <xdr:row>1</xdr:row>
      <xdr:rowOff>95251</xdr:rowOff>
    </xdr:from>
    <xdr:to>
      <xdr:col>5</xdr:col>
      <xdr:colOff>655109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311610</xdr:colOff>
      <xdr:row>1</xdr:row>
      <xdr:rowOff>106457</xdr:rowOff>
    </xdr:from>
    <xdr:to>
      <xdr:col>6</xdr:col>
      <xdr:colOff>16374</xdr:colOff>
      <xdr:row>2</xdr:row>
      <xdr:rowOff>41938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9463" y="263339"/>
          <a:ext cx="1071881" cy="1932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300404</xdr:colOff>
      <xdr:row>1</xdr:row>
      <xdr:rowOff>95251</xdr:rowOff>
    </xdr:from>
    <xdr:to>
      <xdr:col>7</xdr:col>
      <xdr:colOff>655108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191547</xdr:colOff>
      <xdr:row>1</xdr:row>
      <xdr:rowOff>81644</xdr:rowOff>
    </xdr:from>
    <xdr:to>
      <xdr:col>11</xdr:col>
      <xdr:colOff>505430</xdr:colOff>
      <xdr:row>2</xdr:row>
      <xdr:rowOff>17125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1083" y="244930"/>
          <a:ext cx="1075883" cy="1940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395654</xdr:colOff>
      <xdr:row>1</xdr:row>
      <xdr:rowOff>136072</xdr:rowOff>
    </xdr:from>
    <xdr:to>
      <xdr:col>7</xdr:col>
      <xdr:colOff>695930</xdr:colOff>
      <xdr:row>2</xdr:row>
      <xdr:rowOff>71553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0868" y="299358"/>
          <a:ext cx="1075883" cy="1940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255581</xdr:colOff>
      <xdr:row>1</xdr:row>
      <xdr:rowOff>106457</xdr:rowOff>
    </xdr:from>
    <xdr:to>
      <xdr:col>11</xdr:col>
      <xdr:colOff>585541</xdr:colOff>
      <xdr:row>2</xdr:row>
      <xdr:rowOff>43712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87" y="263339"/>
          <a:ext cx="1080754" cy="194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omTom NEW">
      <a:dk1>
        <a:srgbClr val="000000"/>
      </a:dk1>
      <a:lt1>
        <a:srgbClr val="FFFFFF"/>
      </a:lt1>
      <a:dk2>
        <a:srgbClr val="A9ABAE"/>
      </a:dk2>
      <a:lt2>
        <a:srgbClr val="FFFFFF"/>
      </a:lt2>
      <a:accent1>
        <a:srgbClr val="BED62F"/>
      </a:accent1>
      <a:accent2>
        <a:srgbClr val="000000"/>
      </a:accent2>
      <a:accent3>
        <a:srgbClr val="A9ABAE"/>
      </a:accent3>
      <a:accent4>
        <a:srgbClr val="FF1400"/>
      </a:accent4>
      <a:accent5>
        <a:srgbClr val="BED62F"/>
      </a:accent5>
      <a:accent6>
        <a:srgbClr val="FF1400"/>
      </a:accent6>
      <a:hlink>
        <a:srgbClr val="A9ABAE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C28:Q43"/>
  <sheetViews>
    <sheetView showGridLines="0" tabSelected="1" zoomScale="70" zoomScaleNormal="70" zoomScaleSheetLayoutView="85" workbookViewId="0">
      <selection activeCell="A2" sqref="A2"/>
    </sheetView>
  </sheetViews>
  <sheetFormatPr defaultRowHeight="12.75" x14ac:dyDescent="0.2"/>
  <sheetData>
    <row r="28" spans="3:17" x14ac:dyDescent="0.2">
      <c r="C28" s="16"/>
    </row>
    <row r="29" spans="3:17" ht="12.75" customHeight="1" x14ac:dyDescent="0.2"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</row>
    <row r="30" spans="3:17" x14ac:dyDescent="0.2"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</row>
    <row r="31" spans="3:17" x14ac:dyDescent="0.2"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</row>
    <row r="32" spans="3:17" x14ac:dyDescent="0.2"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</row>
    <row r="33" spans="3:17" x14ac:dyDescent="0.2"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</row>
    <row r="34" spans="3:17" x14ac:dyDescent="0.2"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</row>
    <row r="35" spans="3:17" x14ac:dyDescent="0.2"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</row>
    <row r="36" spans="3:17" x14ac:dyDescent="0.2"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</row>
    <row r="37" spans="3:17" x14ac:dyDescent="0.2"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</row>
    <row r="38" spans="3:17" x14ac:dyDescent="0.2"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</row>
    <row r="39" spans="3:17" x14ac:dyDescent="0.2"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</row>
    <row r="40" spans="3:17" x14ac:dyDescent="0.2"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</row>
    <row r="41" spans="3:17" x14ac:dyDescent="0.2"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</row>
    <row r="42" spans="3:17" x14ac:dyDescent="0.2"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</row>
    <row r="43" spans="3:17" x14ac:dyDescent="0.2"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</row>
  </sheetData>
  <mergeCells count="1">
    <mergeCell ref="C29:Q43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36"/>
  <sheetViews>
    <sheetView showGridLines="0" zoomScale="70" zoomScaleNormal="70" zoomScaleSheetLayoutView="85" workbookViewId="0">
      <selection activeCell="A2" sqref="A2"/>
    </sheetView>
  </sheetViews>
  <sheetFormatPr defaultRowHeight="12.75" x14ac:dyDescent="0.2"/>
  <cols>
    <col min="2" max="2" width="47.5703125" customWidth="1"/>
    <col min="3" max="5" width="10.7109375" customWidth="1"/>
  </cols>
  <sheetData>
    <row r="1" spans="2:8" x14ac:dyDescent="0.2">
      <c r="B1" s="1"/>
      <c r="C1" s="1"/>
      <c r="D1" s="1"/>
      <c r="E1" s="1"/>
    </row>
    <row r="2" spans="2:8" ht="20.25" x14ac:dyDescent="0.3">
      <c r="B2" s="15" t="s">
        <v>27</v>
      </c>
      <c r="C2" s="1"/>
      <c r="D2" s="1"/>
      <c r="E2" s="1"/>
    </row>
    <row r="3" spans="2:8" x14ac:dyDescent="0.2">
      <c r="B3" s="14" t="s">
        <v>155</v>
      </c>
      <c r="C3" s="1"/>
      <c r="D3" s="1"/>
      <c r="E3" s="1"/>
    </row>
    <row r="4" spans="2:8" ht="13.5" thickBot="1" x14ac:dyDescent="0.25">
      <c r="B4" s="2" t="s">
        <v>27</v>
      </c>
      <c r="C4" s="1"/>
      <c r="D4" s="1"/>
      <c r="E4" s="1"/>
    </row>
    <row r="5" spans="2:8" ht="30" customHeight="1" thickBot="1" x14ac:dyDescent="0.25">
      <c r="B5" s="72" t="s">
        <v>149</v>
      </c>
      <c r="C5" s="6" t="s">
        <v>156</v>
      </c>
      <c r="D5" s="5" t="s">
        <v>110</v>
      </c>
      <c r="E5" s="31" t="s">
        <v>107</v>
      </c>
      <c r="F5" s="6" t="s">
        <v>157</v>
      </c>
      <c r="G5" s="5" t="s">
        <v>112</v>
      </c>
      <c r="H5" s="31" t="s">
        <v>107</v>
      </c>
    </row>
    <row r="6" spans="2:8" x14ac:dyDescent="0.2">
      <c r="B6" s="19" t="s">
        <v>22</v>
      </c>
      <c r="C6" s="99">
        <v>175.9</v>
      </c>
      <c r="D6" s="100">
        <v>172.1</v>
      </c>
      <c r="E6" s="32">
        <v>0.02</v>
      </c>
      <c r="F6" s="99">
        <v>623.6</v>
      </c>
      <c r="G6" s="100">
        <v>619.1</v>
      </c>
      <c r="H6" s="32">
        <v>0.01</v>
      </c>
    </row>
    <row r="7" spans="2:8" x14ac:dyDescent="0.2">
      <c r="B7" s="19" t="s">
        <v>11</v>
      </c>
      <c r="C7" s="99">
        <v>30.3</v>
      </c>
      <c r="D7" s="100">
        <v>23.6</v>
      </c>
      <c r="E7" s="32">
        <v>0.28000000000000003</v>
      </c>
      <c r="F7" s="99">
        <v>105.9</v>
      </c>
      <c r="G7" s="100">
        <v>109.4</v>
      </c>
      <c r="H7" s="32">
        <v>-0.03</v>
      </c>
    </row>
    <row r="8" spans="2:8" x14ac:dyDescent="0.2">
      <c r="B8" s="19" t="s">
        <v>12</v>
      </c>
      <c r="C8" s="99">
        <v>39.299999999999997</v>
      </c>
      <c r="D8" s="100">
        <v>31.6</v>
      </c>
      <c r="E8" s="32">
        <v>0.24</v>
      </c>
      <c r="F8" s="99">
        <v>142.1</v>
      </c>
      <c r="G8" s="100">
        <v>111.6</v>
      </c>
      <c r="H8" s="32">
        <v>0.27</v>
      </c>
    </row>
    <row r="9" spans="2:8" x14ac:dyDescent="0.2">
      <c r="B9" s="33" t="s">
        <v>92</v>
      </c>
      <c r="C9" s="101">
        <v>37</v>
      </c>
      <c r="D9" s="102">
        <v>31.1</v>
      </c>
      <c r="E9" s="20">
        <v>0.19</v>
      </c>
      <c r="F9" s="101">
        <v>135</v>
      </c>
      <c r="G9" s="102">
        <v>110.2</v>
      </c>
      <c r="H9" s="20">
        <v>0.22</v>
      </c>
    </row>
    <row r="10" spans="2:8" ht="13.5" thickBot="1" x14ac:dyDescent="0.25">
      <c r="B10" s="35" t="s">
        <v>15</v>
      </c>
      <c r="C10" s="103">
        <v>282.5</v>
      </c>
      <c r="D10" s="104">
        <v>258.39999999999998</v>
      </c>
      <c r="E10" s="67">
        <v>0.09</v>
      </c>
      <c r="F10" s="103">
        <v>1006.6</v>
      </c>
      <c r="G10" s="104">
        <v>950.3</v>
      </c>
      <c r="H10" s="67">
        <v>0.06</v>
      </c>
    </row>
    <row r="11" spans="2:8" x14ac:dyDescent="0.2">
      <c r="B11" s="34" t="s">
        <v>0</v>
      </c>
      <c r="C11" s="142">
        <v>139</v>
      </c>
      <c r="D11" s="143">
        <v>132.9</v>
      </c>
      <c r="E11" s="68">
        <v>0.05</v>
      </c>
      <c r="F11" s="142">
        <v>518.5</v>
      </c>
      <c r="G11" s="143">
        <v>523.29999999999995</v>
      </c>
      <c r="H11" s="68">
        <v>-0.01</v>
      </c>
    </row>
    <row r="12" spans="2:8" s="73" customFormat="1" x14ac:dyDescent="0.2">
      <c r="B12" s="77" t="s">
        <v>10</v>
      </c>
      <c r="C12" s="79">
        <v>0.49</v>
      </c>
      <c r="D12" s="78">
        <v>0.51</v>
      </c>
      <c r="E12" s="78"/>
      <c r="F12" s="79">
        <v>0.52</v>
      </c>
      <c r="G12" s="78">
        <v>0.55000000000000004</v>
      </c>
      <c r="H12" s="78"/>
    </row>
    <row r="13" spans="2:8" x14ac:dyDescent="0.2">
      <c r="B13" s="34" t="s">
        <v>23</v>
      </c>
      <c r="C13" s="142">
        <v>41.7</v>
      </c>
      <c r="D13" s="143">
        <v>28.2</v>
      </c>
      <c r="E13" s="68">
        <v>0.48</v>
      </c>
      <c r="F13" s="142">
        <v>123.7</v>
      </c>
      <c r="G13" s="143">
        <v>135.80000000000001</v>
      </c>
      <c r="H13" s="68">
        <v>-0.09</v>
      </c>
    </row>
    <row r="14" spans="2:8" s="73" customFormat="1" x14ac:dyDescent="0.2">
      <c r="B14" s="77" t="s">
        <v>24</v>
      </c>
      <c r="C14" s="79">
        <v>0.15</v>
      </c>
      <c r="D14" s="78">
        <v>0.11</v>
      </c>
      <c r="E14" s="78"/>
      <c r="F14" s="79">
        <v>0.12</v>
      </c>
      <c r="G14" s="78">
        <v>0.14000000000000001</v>
      </c>
      <c r="H14" s="78"/>
    </row>
    <row r="15" spans="2:8" x14ac:dyDescent="0.2">
      <c r="B15" s="34" t="s">
        <v>113</v>
      </c>
      <c r="C15" s="142">
        <v>0.2</v>
      </c>
      <c r="D15" s="143">
        <v>1.5</v>
      </c>
      <c r="E15" s="68"/>
      <c r="F15" s="142">
        <v>0.6</v>
      </c>
      <c r="G15" s="143">
        <v>21.1</v>
      </c>
      <c r="H15" s="68"/>
    </row>
    <row r="16" spans="2:8" s="73" customFormat="1" x14ac:dyDescent="0.2">
      <c r="B16" s="77" t="s">
        <v>25</v>
      </c>
      <c r="C16" s="79">
        <v>0</v>
      </c>
      <c r="D16" s="78">
        <v>0.01</v>
      </c>
      <c r="E16" s="78"/>
      <c r="F16" s="79">
        <v>0</v>
      </c>
      <c r="G16" s="78">
        <v>0.02</v>
      </c>
      <c r="H16" s="78"/>
    </row>
    <row r="17" spans="2:9" x14ac:dyDescent="0.2">
      <c r="B17" s="34" t="s">
        <v>8</v>
      </c>
      <c r="C17" s="142">
        <v>20.9</v>
      </c>
      <c r="D17" s="143">
        <v>0.5</v>
      </c>
      <c r="E17" s="68"/>
      <c r="F17" s="142">
        <v>18.3</v>
      </c>
      <c r="G17" s="143">
        <v>22.7</v>
      </c>
      <c r="H17" s="68">
        <v>-0.19</v>
      </c>
    </row>
    <row r="18" spans="2:9" ht="13.5" thickBot="1" x14ac:dyDescent="0.25">
      <c r="B18" s="34" t="s">
        <v>115</v>
      </c>
      <c r="C18" s="142">
        <v>23.1</v>
      </c>
      <c r="D18" s="143">
        <v>9.6999999999999993</v>
      </c>
      <c r="E18" s="68"/>
      <c r="F18" s="142">
        <v>49.6</v>
      </c>
      <c r="G18" s="143">
        <v>60.3</v>
      </c>
      <c r="H18" s="68">
        <v>-0.18</v>
      </c>
    </row>
    <row r="19" spans="2:9" x14ac:dyDescent="0.2">
      <c r="B19" s="69" t="s">
        <v>82</v>
      </c>
      <c r="C19" s="70"/>
      <c r="D19" s="71"/>
      <c r="E19" s="71"/>
      <c r="F19" s="70"/>
      <c r="G19" s="71"/>
      <c r="H19" s="71"/>
    </row>
    <row r="20" spans="2:9" x14ac:dyDescent="0.2">
      <c r="B20" s="34" t="s">
        <v>116</v>
      </c>
      <c r="C20" s="81">
        <v>0.09</v>
      </c>
      <c r="D20" s="80">
        <v>0</v>
      </c>
      <c r="E20" s="36"/>
      <c r="F20" s="81">
        <v>0.08</v>
      </c>
      <c r="G20" s="80">
        <v>0.1</v>
      </c>
      <c r="H20" s="36">
        <v>-0.22</v>
      </c>
    </row>
    <row r="21" spans="2:9" ht="15" thickBot="1" x14ac:dyDescent="0.25">
      <c r="B21" s="35" t="s">
        <v>117</v>
      </c>
      <c r="C21" s="82">
        <v>0.1</v>
      </c>
      <c r="D21" s="83">
        <v>0.04</v>
      </c>
      <c r="E21" s="37"/>
      <c r="F21" s="82">
        <v>0.21</v>
      </c>
      <c r="G21" s="83">
        <v>0.27</v>
      </c>
      <c r="H21" s="37">
        <v>-0.2</v>
      </c>
      <c r="I21" s="106"/>
    </row>
    <row r="22" spans="2:9" ht="14.25" x14ac:dyDescent="0.2">
      <c r="B22" s="110" t="s">
        <v>195</v>
      </c>
    </row>
    <row r="23" spans="2:9" ht="14.25" x14ac:dyDescent="0.2">
      <c r="B23" s="3" t="s">
        <v>118</v>
      </c>
    </row>
    <row r="25" spans="2:9" ht="13.5" thickBot="1" x14ac:dyDescent="0.25">
      <c r="B25" s="105" t="s">
        <v>119</v>
      </c>
    </row>
    <row r="26" spans="2:9" ht="30" customHeight="1" thickBot="1" x14ac:dyDescent="0.25">
      <c r="B26" s="84" t="s">
        <v>158</v>
      </c>
      <c r="C26" s="6" t="s">
        <v>156</v>
      </c>
      <c r="D26" s="5" t="s">
        <v>110</v>
      </c>
      <c r="E26" s="31" t="s">
        <v>101</v>
      </c>
      <c r="F26" s="6" t="s">
        <v>157</v>
      </c>
      <c r="G26" s="5" t="s">
        <v>112</v>
      </c>
      <c r="H26" s="31" t="s">
        <v>101</v>
      </c>
    </row>
    <row r="27" spans="2:9" x14ac:dyDescent="0.2">
      <c r="B27" s="19" t="s">
        <v>120</v>
      </c>
      <c r="C27" s="99">
        <v>156.69999999999999</v>
      </c>
      <c r="D27" s="100">
        <v>155.69999999999999</v>
      </c>
      <c r="E27" s="32">
        <v>0.01</v>
      </c>
      <c r="F27" s="99">
        <v>551.20000000000005</v>
      </c>
      <c r="G27" s="100">
        <v>548.4</v>
      </c>
      <c r="H27" s="32">
        <v>0.01</v>
      </c>
    </row>
    <row r="28" spans="2:9" x14ac:dyDescent="0.2">
      <c r="B28" s="33" t="s">
        <v>121</v>
      </c>
      <c r="C28" s="101">
        <v>19.2</v>
      </c>
      <c r="D28" s="102">
        <v>16.399999999999999</v>
      </c>
      <c r="E28" s="20">
        <v>0.17</v>
      </c>
      <c r="F28" s="101">
        <v>72.400000000000006</v>
      </c>
      <c r="G28" s="102">
        <v>70.7</v>
      </c>
      <c r="H28" s="20">
        <v>0.02</v>
      </c>
    </row>
    <row r="29" spans="2:9" ht="13.5" thickBot="1" x14ac:dyDescent="0.25">
      <c r="B29" s="35" t="s">
        <v>122</v>
      </c>
      <c r="C29" s="103">
        <v>175.9</v>
      </c>
      <c r="D29" s="104">
        <v>172.1</v>
      </c>
      <c r="E29" s="67">
        <v>0.02</v>
      </c>
      <c r="F29" s="103">
        <v>623.6</v>
      </c>
      <c r="G29" s="104">
        <v>619.1</v>
      </c>
      <c r="H29" s="67">
        <v>0.01</v>
      </c>
    </row>
    <row r="30" spans="2:9" x14ac:dyDescent="0.2">
      <c r="B30" s="34" t="s">
        <v>159</v>
      </c>
      <c r="C30" s="142"/>
      <c r="D30" s="143"/>
      <c r="E30" s="68"/>
      <c r="F30" s="142">
        <v>14.1</v>
      </c>
      <c r="G30" s="143">
        <v>55.3</v>
      </c>
      <c r="H30" s="68">
        <v>-0.75</v>
      </c>
    </row>
    <row r="31" spans="2:9" x14ac:dyDescent="0.2">
      <c r="B31" s="77" t="s">
        <v>160</v>
      </c>
      <c r="C31" s="209"/>
      <c r="D31" s="210"/>
      <c r="E31" s="78"/>
      <c r="F31" s="79">
        <v>0.02</v>
      </c>
      <c r="G31" s="78">
        <v>0.09</v>
      </c>
      <c r="H31" s="68"/>
    </row>
    <row r="32" spans="2:9" x14ac:dyDescent="0.2">
      <c r="B32" s="34" t="s">
        <v>161</v>
      </c>
      <c r="C32" s="142"/>
      <c r="D32" s="143"/>
      <c r="E32" s="68"/>
      <c r="F32" s="142">
        <v>2.6</v>
      </c>
      <c r="G32" s="143">
        <v>36.200000000000003</v>
      </c>
      <c r="H32" s="68">
        <v>-0.93</v>
      </c>
    </row>
    <row r="33" spans="2:11" ht="13.5" thickBot="1" x14ac:dyDescent="0.25">
      <c r="B33" s="211" t="s">
        <v>162</v>
      </c>
      <c r="C33" s="144"/>
      <c r="D33" s="145"/>
      <c r="E33" s="145"/>
      <c r="F33" s="144">
        <v>0</v>
      </c>
      <c r="G33" s="145">
        <v>0.06</v>
      </c>
      <c r="H33" s="67"/>
    </row>
    <row r="34" spans="2:11" x14ac:dyDescent="0.2">
      <c r="B34" s="34"/>
      <c r="C34" s="142"/>
      <c r="D34" s="143"/>
      <c r="E34" s="68"/>
      <c r="F34" s="142"/>
      <c r="G34" s="143"/>
      <c r="H34" s="68"/>
    </row>
    <row r="35" spans="2:11" x14ac:dyDescent="0.2">
      <c r="B35" s="8" t="s">
        <v>123</v>
      </c>
      <c r="C35" s="142"/>
      <c r="D35" s="143"/>
      <c r="E35" s="68"/>
      <c r="F35" s="142"/>
      <c r="G35" s="143"/>
      <c r="H35" s="68"/>
    </row>
    <row r="36" spans="2:11" ht="14.25" x14ac:dyDescent="0.2">
      <c r="B36" s="146" t="s">
        <v>124</v>
      </c>
      <c r="C36" s="142"/>
      <c r="D36" s="143"/>
      <c r="E36" s="68"/>
      <c r="F36" s="142"/>
      <c r="G36" s="143"/>
      <c r="H36" s="68"/>
    </row>
    <row r="37" spans="2:11" x14ac:dyDescent="0.2">
      <c r="B37" s="34" t="s">
        <v>125</v>
      </c>
      <c r="C37" s="142">
        <v>1.8</v>
      </c>
      <c r="D37" s="143">
        <v>2</v>
      </c>
      <c r="E37" s="68">
        <v>-0.1</v>
      </c>
      <c r="F37" s="142">
        <v>6.8</v>
      </c>
      <c r="G37" s="143">
        <v>7.4</v>
      </c>
      <c r="H37" s="68">
        <v>-0.08</v>
      </c>
    </row>
    <row r="38" spans="2:11" x14ac:dyDescent="0.2">
      <c r="B38" s="147" t="s">
        <v>126</v>
      </c>
      <c r="C38" s="79">
        <v>0.54</v>
      </c>
      <c r="D38" s="78">
        <v>0.53</v>
      </c>
      <c r="E38" s="78"/>
      <c r="F38" s="79">
        <v>0.52</v>
      </c>
      <c r="G38" s="78">
        <v>0.52</v>
      </c>
      <c r="H38" s="78"/>
    </row>
    <row r="39" spans="2:11" x14ac:dyDescent="0.2">
      <c r="B39" s="146" t="s">
        <v>127</v>
      </c>
      <c r="C39" s="79"/>
      <c r="D39" s="78"/>
      <c r="E39" s="78"/>
      <c r="F39" s="79"/>
      <c r="G39" s="78"/>
      <c r="H39" s="78"/>
    </row>
    <row r="40" spans="2:11" x14ac:dyDescent="0.2">
      <c r="B40" s="19" t="s">
        <v>125</v>
      </c>
      <c r="C40" s="99">
        <v>0.9</v>
      </c>
      <c r="D40" s="100">
        <v>1.3</v>
      </c>
      <c r="E40" s="32">
        <v>-0.28000000000000003</v>
      </c>
      <c r="F40" s="99">
        <v>3.2</v>
      </c>
      <c r="G40" s="100">
        <v>4</v>
      </c>
      <c r="H40" s="32">
        <v>-0.22</v>
      </c>
    </row>
    <row r="41" spans="2:11" ht="13.5" thickBot="1" x14ac:dyDescent="0.25">
      <c r="B41" s="148" t="s">
        <v>126</v>
      </c>
      <c r="C41" s="144">
        <v>0.15</v>
      </c>
      <c r="D41" s="145">
        <v>0.13</v>
      </c>
      <c r="E41" s="145"/>
      <c r="F41" s="144">
        <v>0.17</v>
      </c>
      <c r="G41" s="145">
        <v>0.15</v>
      </c>
      <c r="H41" s="145"/>
    </row>
    <row r="42" spans="2:11" ht="14.25" customHeight="1" x14ac:dyDescent="0.2">
      <c r="B42" s="149" t="s">
        <v>128</v>
      </c>
      <c r="C42" s="150"/>
      <c r="D42" s="150"/>
      <c r="E42" s="150"/>
      <c r="F42" s="112"/>
      <c r="G42" s="112"/>
    </row>
    <row r="43" spans="2:11" ht="14.25" customHeight="1" x14ac:dyDescent="0.2">
      <c r="B43" s="110" t="s">
        <v>129</v>
      </c>
      <c r="C43" s="151"/>
      <c r="D43" s="151"/>
      <c r="E43" s="151"/>
      <c r="F43" s="152"/>
      <c r="G43" s="152"/>
    </row>
    <row r="44" spans="2:11" ht="14.25" customHeight="1" x14ac:dyDescent="0.2">
      <c r="B44" s="110"/>
      <c r="C44" s="151"/>
      <c r="D44" s="151"/>
      <c r="E44" s="151"/>
      <c r="F44" s="152"/>
      <c r="G44" s="152"/>
    </row>
    <row r="45" spans="2:11" ht="14.25" customHeight="1" thickBot="1" x14ac:dyDescent="0.25">
      <c r="B45" s="105" t="s">
        <v>11</v>
      </c>
      <c r="K45" s="214"/>
    </row>
    <row r="46" spans="2:11" ht="30" customHeight="1" thickBot="1" x14ac:dyDescent="0.25">
      <c r="B46" s="84" t="s">
        <v>158</v>
      </c>
      <c r="C46" s="6" t="s">
        <v>156</v>
      </c>
      <c r="D46" s="5" t="s">
        <v>110</v>
      </c>
      <c r="E46" s="31" t="s">
        <v>101</v>
      </c>
      <c r="F46" s="6" t="s">
        <v>157</v>
      </c>
      <c r="G46" s="5" t="s">
        <v>112</v>
      </c>
      <c r="H46" s="31" t="s">
        <v>101</v>
      </c>
      <c r="K46" s="214"/>
    </row>
    <row r="47" spans="2:11" ht="13.5" thickBot="1" x14ac:dyDescent="0.25">
      <c r="B47" s="35" t="s">
        <v>163</v>
      </c>
      <c r="C47" s="103">
        <v>30.3</v>
      </c>
      <c r="D47" s="104">
        <v>23.6</v>
      </c>
      <c r="E47" s="67">
        <v>0.28000000000000003</v>
      </c>
      <c r="F47" s="103">
        <v>105.9</v>
      </c>
      <c r="G47" s="104">
        <v>109.4</v>
      </c>
      <c r="H47" s="67">
        <v>-0.03</v>
      </c>
      <c r="K47" s="214"/>
    </row>
    <row r="48" spans="2:11" x14ac:dyDescent="0.2">
      <c r="B48" s="34" t="s">
        <v>164</v>
      </c>
      <c r="C48" s="142"/>
      <c r="D48" s="143"/>
      <c r="E48" s="68"/>
      <c r="F48" s="142">
        <v>26.1</v>
      </c>
      <c r="G48" s="143">
        <v>20.100000000000001</v>
      </c>
      <c r="H48" s="68">
        <v>0.3</v>
      </c>
      <c r="K48" s="214"/>
    </row>
    <row r="49" spans="2:11" x14ac:dyDescent="0.2">
      <c r="B49" s="77" t="s">
        <v>160</v>
      </c>
      <c r="C49" s="209"/>
      <c r="D49" s="210"/>
      <c r="E49" s="78"/>
      <c r="F49" s="79">
        <v>0.25</v>
      </c>
      <c r="G49" s="78">
        <v>0.18</v>
      </c>
      <c r="H49" s="68"/>
      <c r="K49" s="214"/>
    </row>
    <row r="50" spans="2:11" x14ac:dyDescent="0.2">
      <c r="B50" s="34" t="s">
        <v>165</v>
      </c>
      <c r="C50" s="142"/>
      <c r="D50" s="143"/>
      <c r="E50" s="68"/>
      <c r="F50" s="142">
        <v>-33.9</v>
      </c>
      <c r="G50" s="143">
        <v>-28.7</v>
      </c>
      <c r="H50" s="68">
        <v>0.18</v>
      </c>
      <c r="K50" s="214"/>
    </row>
    <row r="51" spans="2:11" ht="13.5" thickBot="1" x14ac:dyDescent="0.25">
      <c r="B51" s="211" t="s">
        <v>162</v>
      </c>
      <c r="C51" s="144"/>
      <c r="D51" s="145"/>
      <c r="E51" s="145"/>
      <c r="F51" s="144">
        <v>-0.32</v>
      </c>
      <c r="G51" s="145">
        <v>-0.26</v>
      </c>
      <c r="H51" s="67"/>
      <c r="K51" s="214"/>
    </row>
    <row r="52" spans="2:11" ht="14.25" customHeight="1" x14ac:dyDescent="0.2">
      <c r="B52" s="149" t="s">
        <v>128</v>
      </c>
      <c r="C52" s="150"/>
      <c r="D52" s="150"/>
      <c r="E52" s="150"/>
      <c r="F52" s="112"/>
      <c r="G52" s="112"/>
      <c r="K52" s="214"/>
    </row>
    <row r="53" spans="2:11" x14ac:dyDescent="0.2">
      <c r="B53" s="170"/>
      <c r="C53" s="133"/>
      <c r="D53" s="133"/>
      <c r="E53" s="133"/>
      <c r="F53" s="113"/>
      <c r="G53" s="113"/>
      <c r="K53" s="214"/>
    </row>
    <row r="54" spans="2:11" ht="14.25" customHeight="1" thickBot="1" x14ac:dyDescent="0.25">
      <c r="B54" s="105" t="s">
        <v>12</v>
      </c>
      <c r="K54" s="214"/>
    </row>
    <row r="55" spans="2:11" ht="30" customHeight="1" thickBot="1" x14ac:dyDescent="0.25">
      <c r="B55" s="84" t="s">
        <v>158</v>
      </c>
      <c r="C55" s="6" t="s">
        <v>156</v>
      </c>
      <c r="D55" s="5" t="s">
        <v>110</v>
      </c>
      <c r="E55" s="31" t="s">
        <v>101</v>
      </c>
      <c r="F55" s="6" t="s">
        <v>157</v>
      </c>
      <c r="G55" s="5" t="s">
        <v>112</v>
      </c>
      <c r="H55" s="31" t="s">
        <v>101</v>
      </c>
      <c r="K55" s="214"/>
    </row>
    <row r="56" spans="2:11" ht="13.5" thickBot="1" x14ac:dyDescent="0.25">
      <c r="B56" s="35" t="s">
        <v>166</v>
      </c>
      <c r="C56" s="103">
        <v>39.299999999999997</v>
      </c>
      <c r="D56" s="104">
        <v>31.6</v>
      </c>
      <c r="E56" s="67">
        <v>0.24</v>
      </c>
      <c r="F56" s="103">
        <v>142.1</v>
      </c>
      <c r="G56" s="104">
        <v>111.6</v>
      </c>
      <c r="H56" s="67">
        <v>0.27</v>
      </c>
      <c r="K56" s="214"/>
    </row>
    <row r="57" spans="2:11" x14ac:dyDescent="0.2">
      <c r="B57" s="34" t="s">
        <v>167</v>
      </c>
      <c r="C57" s="142"/>
      <c r="D57" s="143"/>
      <c r="E57" s="68"/>
      <c r="F57" s="142">
        <v>42.3</v>
      </c>
      <c r="G57" s="143">
        <v>30.1</v>
      </c>
      <c r="H57" s="68">
        <v>0.41</v>
      </c>
      <c r="K57" s="214"/>
    </row>
    <row r="58" spans="2:11" x14ac:dyDescent="0.2">
      <c r="B58" s="77" t="s">
        <v>160</v>
      </c>
      <c r="C58" s="209"/>
      <c r="D58" s="210"/>
      <c r="E58" s="78"/>
      <c r="F58" s="79">
        <v>0.3</v>
      </c>
      <c r="G58" s="78">
        <v>0.27</v>
      </c>
      <c r="H58" s="68"/>
      <c r="K58" s="214"/>
    </row>
    <row r="59" spans="2:11" x14ac:dyDescent="0.2">
      <c r="B59" s="34" t="s">
        <v>168</v>
      </c>
      <c r="C59" s="142"/>
      <c r="D59" s="143"/>
      <c r="E59" s="68"/>
      <c r="F59" s="142">
        <v>0</v>
      </c>
      <c r="G59" s="143">
        <v>-11.4</v>
      </c>
      <c r="H59" s="68">
        <v>-1</v>
      </c>
      <c r="K59" s="214"/>
    </row>
    <row r="60" spans="2:11" ht="13.5" thickBot="1" x14ac:dyDescent="0.25">
      <c r="B60" s="211" t="s">
        <v>162</v>
      </c>
      <c r="C60" s="144"/>
      <c r="D60" s="145"/>
      <c r="E60" s="145"/>
      <c r="F60" s="144">
        <v>0</v>
      </c>
      <c r="G60" s="145">
        <v>-0.1</v>
      </c>
      <c r="H60" s="67"/>
      <c r="K60" s="214"/>
    </row>
    <row r="61" spans="2:11" ht="14.25" customHeight="1" x14ac:dyDescent="0.2">
      <c r="B61" s="149" t="s">
        <v>128</v>
      </c>
      <c r="C61" s="150"/>
      <c r="D61" s="150"/>
      <c r="E61" s="150"/>
      <c r="F61" s="112"/>
      <c r="G61" s="112"/>
    </row>
    <row r="62" spans="2:11" ht="14.25" customHeight="1" x14ac:dyDescent="0.2">
      <c r="B62" s="110"/>
      <c r="C62" s="151"/>
      <c r="D62" s="151"/>
      <c r="E62" s="151"/>
      <c r="F62" s="152"/>
      <c r="G62" s="152"/>
    </row>
    <row r="63" spans="2:11" ht="14.25" customHeight="1" thickBot="1" x14ac:dyDescent="0.25">
      <c r="B63" s="105" t="s">
        <v>92</v>
      </c>
    </row>
    <row r="64" spans="2:11" ht="30" customHeight="1" thickBot="1" x14ac:dyDescent="0.25">
      <c r="B64" s="84" t="s">
        <v>149</v>
      </c>
      <c r="C64" s="6" t="s">
        <v>196</v>
      </c>
      <c r="D64" s="5" t="s">
        <v>110</v>
      </c>
      <c r="E64" s="31" t="s">
        <v>107</v>
      </c>
      <c r="F64" s="6" t="s">
        <v>197</v>
      </c>
      <c r="G64" s="5" t="s">
        <v>112</v>
      </c>
      <c r="H64" s="31" t="s">
        <v>107</v>
      </c>
    </row>
    <row r="65" spans="2:8" ht="14.25" customHeight="1" x14ac:dyDescent="0.2">
      <c r="B65" s="125" t="s">
        <v>198</v>
      </c>
      <c r="C65" s="99">
        <v>11</v>
      </c>
      <c r="D65" s="100">
        <v>9.6999999999999993</v>
      </c>
      <c r="E65" s="32">
        <v>0.14000000000000001</v>
      </c>
      <c r="F65" s="99">
        <v>37.200000000000003</v>
      </c>
      <c r="G65" s="100">
        <v>34.6</v>
      </c>
      <c r="H65" s="32">
        <v>7.0000000000000007E-2</v>
      </c>
    </row>
    <row r="66" spans="2:8" ht="14.25" customHeight="1" x14ac:dyDescent="0.2">
      <c r="B66" s="126" t="s">
        <v>95</v>
      </c>
      <c r="C66" s="101">
        <v>26</v>
      </c>
      <c r="D66" s="102">
        <v>21.4</v>
      </c>
      <c r="E66" s="20">
        <v>0.22</v>
      </c>
      <c r="F66" s="101">
        <v>97.8</v>
      </c>
      <c r="G66" s="102">
        <v>75.599999999999994</v>
      </c>
      <c r="H66" s="20">
        <v>0.28999999999999998</v>
      </c>
    </row>
    <row r="67" spans="2:8" ht="13.5" thickBot="1" x14ac:dyDescent="0.25">
      <c r="B67" s="35" t="s">
        <v>96</v>
      </c>
      <c r="C67" s="103">
        <v>37</v>
      </c>
      <c r="D67" s="104">
        <v>31.1</v>
      </c>
      <c r="E67" s="67">
        <v>0.19</v>
      </c>
      <c r="F67" s="103">
        <v>135</v>
      </c>
      <c r="G67" s="104">
        <v>110.2</v>
      </c>
      <c r="H67" s="67">
        <v>0.22</v>
      </c>
    </row>
    <row r="68" spans="2:8" x14ac:dyDescent="0.2">
      <c r="B68" s="34" t="s">
        <v>169</v>
      </c>
      <c r="C68" s="142"/>
      <c r="D68" s="143"/>
      <c r="E68" s="68"/>
      <c r="F68" s="142">
        <v>49</v>
      </c>
      <c r="G68" s="143">
        <v>39.1</v>
      </c>
      <c r="H68" s="68">
        <v>0.25</v>
      </c>
    </row>
    <row r="69" spans="2:8" x14ac:dyDescent="0.2">
      <c r="B69" s="77" t="s">
        <v>160</v>
      </c>
      <c r="C69" s="209"/>
      <c r="D69" s="210"/>
      <c r="E69" s="78"/>
      <c r="F69" s="79">
        <v>0.36</v>
      </c>
      <c r="G69" s="78">
        <v>0.35</v>
      </c>
      <c r="H69" s="68"/>
    </row>
    <row r="70" spans="2:8" x14ac:dyDescent="0.2">
      <c r="B70" s="34" t="s">
        <v>170</v>
      </c>
      <c r="C70" s="142"/>
      <c r="D70" s="143"/>
      <c r="E70" s="68"/>
      <c r="F70" s="142">
        <v>39.700000000000003</v>
      </c>
      <c r="G70" s="143">
        <v>33.799999999999997</v>
      </c>
      <c r="H70" s="68">
        <v>0.17</v>
      </c>
    </row>
    <row r="71" spans="2:8" ht="13.5" thickBot="1" x14ac:dyDescent="0.25">
      <c r="B71" s="211" t="s">
        <v>162</v>
      </c>
      <c r="C71" s="144"/>
      <c r="D71" s="145"/>
      <c r="E71" s="145"/>
      <c r="F71" s="144">
        <v>0.28999999999999998</v>
      </c>
      <c r="G71" s="145">
        <v>0.31</v>
      </c>
      <c r="H71" s="67"/>
    </row>
    <row r="72" spans="2:8" x14ac:dyDescent="0.2">
      <c r="C72" s="122"/>
      <c r="F72" s="122"/>
    </row>
    <row r="73" spans="2:8" x14ac:dyDescent="0.2">
      <c r="B73" s="19" t="s">
        <v>137</v>
      </c>
      <c r="C73" s="99">
        <v>15.8</v>
      </c>
      <c r="D73" s="100">
        <v>16.3</v>
      </c>
      <c r="E73" s="32">
        <v>-0.03</v>
      </c>
      <c r="F73" s="99">
        <v>15.9</v>
      </c>
      <c r="G73" s="100">
        <v>16.2</v>
      </c>
      <c r="H73" s="32">
        <v>-0.02</v>
      </c>
    </row>
    <row r="74" spans="2:8" ht="13.5" thickBot="1" x14ac:dyDescent="0.25">
      <c r="B74" s="35" t="s">
        <v>138</v>
      </c>
      <c r="C74" s="103"/>
      <c r="D74" s="104"/>
      <c r="E74" s="67"/>
      <c r="F74" s="215">
        <v>605</v>
      </c>
      <c r="G74" s="216">
        <v>464</v>
      </c>
      <c r="H74" s="67">
        <v>0.3</v>
      </c>
    </row>
    <row r="75" spans="2:8" ht="14.25" customHeight="1" x14ac:dyDescent="0.2">
      <c r="B75" s="149" t="s">
        <v>199</v>
      </c>
      <c r="C75" s="150"/>
      <c r="D75" s="150"/>
      <c r="E75" s="150"/>
      <c r="F75" s="112"/>
      <c r="G75" s="112"/>
    </row>
    <row r="76" spans="2:8" ht="14.25" x14ac:dyDescent="0.2">
      <c r="B76" s="170" t="s">
        <v>118</v>
      </c>
      <c r="C76" s="133"/>
      <c r="D76" s="133"/>
      <c r="E76" s="133"/>
      <c r="F76" s="113"/>
      <c r="G76" s="113"/>
    </row>
    <row r="77" spans="2:8" ht="14.25" x14ac:dyDescent="0.2">
      <c r="B77" s="170" t="s">
        <v>200</v>
      </c>
      <c r="C77" s="133"/>
      <c r="D77" s="133"/>
      <c r="E77" s="133"/>
      <c r="F77" s="113"/>
      <c r="G77" s="113"/>
    </row>
    <row r="78" spans="2:8" x14ac:dyDescent="0.2">
      <c r="B78" s="170"/>
      <c r="C78" s="133"/>
      <c r="D78" s="133"/>
      <c r="E78" s="133"/>
      <c r="F78" s="113"/>
      <c r="G78" s="113"/>
    </row>
    <row r="79" spans="2:8" ht="13.5" thickBot="1" x14ac:dyDescent="0.25">
      <c r="B79" s="105" t="s">
        <v>139</v>
      </c>
    </row>
    <row r="80" spans="2:8" ht="30" customHeight="1" thickBot="1" x14ac:dyDescent="0.25">
      <c r="B80" s="84" t="s">
        <v>150</v>
      </c>
      <c r="C80" s="6" t="s">
        <v>156</v>
      </c>
      <c r="D80" s="5" t="s">
        <v>110</v>
      </c>
      <c r="E80" s="31" t="s">
        <v>101</v>
      </c>
      <c r="F80" s="6" t="s">
        <v>157</v>
      </c>
      <c r="G80" s="5" t="s">
        <v>112</v>
      </c>
      <c r="H80" s="31" t="s">
        <v>101</v>
      </c>
    </row>
    <row r="81" spans="2:8" x14ac:dyDescent="0.2">
      <c r="B81" s="19" t="s">
        <v>94</v>
      </c>
      <c r="C81" s="99">
        <v>163</v>
      </c>
      <c r="D81" s="100">
        <v>156.5</v>
      </c>
      <c r="E81" s="32">
        <v>0.04</v>
      </c>
      <c r="F81" s="99">
        <v>557.79999999999995</v>
      </c>
      <c r="G81" s="100">
        <v>542.79999999999995</v>
      </c>
      <c r="H81" s="32">
        <v>0.03</v>
      </c>
    </row>
    <row r="82" spans="2:8" x14ac:dyDescent="0.2">
      <c r="B82" s="33" t="s">
        <v>140</v>
      </c>
      <c r="C82" s="101">
        <v>119.5</v>
      </c>
      <c r="D82" s="102">
        <v>101.9</v>
      </c>
      <c r="E82" s="20">
        <v>0.17</v>
      </c>
      <c r="F82" s="101">
        <v>448.8</v>
      </c>
      <c r="G82" s="102">
        <v>407.5</v>
      </c>
      <c r="H82" s="20">
        <v>0.1</v>
      </c>
    </row>
    <row r="83" spans="2:8" ht="13.5" thickBot="1" x14ac:dyDescent="0.25">
      <c r="B83" s="35" t="s">
        <v>130</v>
      </c>
      <c r="C83" s="103">
        <v>282.5</v>
      </c>
      <c r="D83" s="104">
        <v>258.39999999999998</v>
      </c>
      <c r="E83" s="67">
        <v>0.09</v>
      </c>
      <c r="F83" s="103">
        <v>1006.6</v>
      </c>
      <c r="G83" s="104">
        <v>950.3</v>
      </c>
      <c r="H83" s="67">
        <v>0.06</v>
      </c>
    </row>
    <row r="84" spans="2:8" ht="14.25" customHeight="1" x14ac:dyDescent="0.2">
      <c r="B84" s="149" t="s">
        <v>128</v>
      </c>
      <c r="C84" s="150"/>
      <c r="D84" s="150"/>
      <c r="E84" s="150"/>
      <c r="F84" s="112"/>
      <c r="G84" s="112"/>
    </row>
    <row r="85" spans="2:8" x14ac:dyDescent="0.2">
      <c r="B85" s="110"/>
    </row>
    <row r="86" spans="2:8" ht="13.5" thickBot="1" x14ac:dyDescent="0.25">
      <c r="B86" s="171" t="s">
        <v>176</v>
      </c>
    </row>
    <row r="87" spans="2:8" ht="30" customHeight="1" thickBot="1" x14ac:dyDescent="0.25">
      <c r="B87" s="84" t="s">
        <v>177</v>
      </c>
      <c r="C87" s="230" t="s">
        <v>157</v>
      </c>
      <c r="D87" s="230"/>
      <c r="E87" s="231" t="s">
        <v>112</v>
      </c>
      <c r="F87" s="231"/>
      <c r="G87" s="232" t="s">
        <v>101</v>
      </c>
      <c r="H87" s="232"/>
    </row>
    <row r="88" spans="2:8" ht="14.25" x14ac:dyDescent="0.2">
      <c r="B88" s="19" t="s">
        <v>178</v>
      </c>
      <c r="C88" s="233">
        <v>771.5</v>
      </c>
      <c r="D88" s="233"/>
      <c r="E88" s="234">
        <v>718.8</v>
      </c>
      <c r="F88" s="234"/>
      <c r="G88" s="235">
        <v>7.0000000000000007E-2</v>
      </c>
      <c r="H88" s="235"/>
    </row>
    <row r="89" spans="2:8" x14ac:dyDescent="0.2">
      <c r="B89" s="19" t="s">
        <v>127</v>
      </c>
      <c r="C89" s="227">
        <v>186.1</v>
      </c>
      <c r="D89" s="227"/>
      <c r="E89" s="228">
        <v>163.5</v>
      </c>
      <c r="F89" s="228"/>
      <c r="G89" s="229">
        <v>0.14000000000000001</v>
      </c>
      <c r="H89" s="229"/>
    </row>
    <row r="90" spans="2:8" x14ac:dyDescent="0.2">
      <c r="B90" s="33" t="s">
        <v>179</v>
      </c>
      <c r="C90" s="221">
        <v>49</v>
      </c>
      <c r="D90" s="221"/>
      <c r="E90" s="222">
        <v>68.099999999999994</v>
      </c>
      <c r="F90" s="222"/>
      <c r="G90" s="223">
        <v>-0.28000000000000003</v>
      </c>
      <c r="H90" s="223"/>
    </row>
    <row r="91" spans="2:8" ht="13.5" thickBot="1" x14ac:dyDescent="0.25">
      <c r="B91" s="9" t="s">
        <v>130</v>
      </c>
      <c r="C91" s="224">
        <v>1006.6</v>
      </c>
      <c r="D91" s="224"/>
      <c r="E91" s="225">
        <v>950.3</v>
      </c>
      <c r="F91" s="225"/>
      <c r="G91" s="226">
        <v>0.06</v>
      </c>
      <c r="H91" s="226"/>
    </row>
    <row r="92" spans="2:8" ht="14.25" customHeight="1" x14ac:dyDescent="0.2">
      <c r="B92" s="149" t="s">
        <v>128</v>
      </c>
      <c r="C92" s="150"/>
      <c r="D92" s="150"/>
      <c r="E92" s="150"/>
      <c r="F92" s="112"/>
      <c r="G92" s="112"/>
    </row>
    <row r="93" spans="2:8" ht="14.25" x14ac:dyDescent="0.2">
      <c r="B93" s="110" t="s">
        <v>129</v>
      </c>
    </row>
    <row r="94" spans="2:8" x14ac:dyDescent="0.2">
      <c r="B94" s="110"/>
    </row>
    <row r="95" spans="2:8" ht="13.5" thickBot="1" x14ac:dyDescent="0.25">
      <c r="B95" s="171" t="s">
        <v>154</v>
      </c>
      <c r="D95" s="134"/>
      <c r="E95" s="134"/>
    </row>
    <row r="96" spans="2:8" ht="52.5" customHeight="1" thickBot="1" x14ac:dyDescent="0.25">
      <c r="B96" s="172" t="s">
        <v>175</v>
      </c>
      <c r="C96" s="127" t="s">
        <v>171</v>
      </c>
      <c r="D96" s="236" t="s">
        <v>172</v>
      </c>
      <c r="E96" s="236"/>
      <c r="F96" s="127" t="s">
        <v>173</v>
      </c>
      <c r="G96" s="236" t="s">
        <v>174</v>
      </c>
      <c r="H96" s="236"/>
    </row>
    <row r="97" spans="2:8" x14ac:dyDescent="0.2">
      <c r="B97" s="173" t="s">
        <v>104</v>
      </c>
      <c r="C97" s="182">
        <v>282.5</v>
      </c>
      <c r="D97" s="183"/>
      <c r="E97" s="183">
        <v>274.60000000000002</v>
      </c>
      <c r="F97" s="182">
        <v>1006.6</v>
      </c>
      <c r="H97" s="183">
        <v>970.1</v>
      </c>
    </row>
    <row r="98" spans="2:8" x14ac:dyDescent="0.2">
      <c r="B98" s="174" t="s">
        <v>141</v>
      </c>
      <c r="C98" s="184">
        <v>139</v>
      </c>
      <c r="D98" s="185"/>
      <c r="E98" s="185">
        <v>145.1</v>
      </c>
      <c r="F98" s="184">
        <v>518.5</v>
      </c>
      <c r="H98" s="185">
        <v>543.9</v>
      </c>
    </row>
    <row r="99" spans="2:8" x14ac:dyDescent="0.2">
      <c r="B99" s="175" t="s">
        <v>142</v>
      </c>
      <c r="C99" s="79">
        <v>0.49</v>
      </c>
      <c r="D99" s="176"/>
      <c r="E99" s="181">
        <v>0.53</v>
      </c>
      <c r="F99" s="79">
        <v>0.52</v>
      </c>
      <c r="H99" s="181">
        <v>0.56000000000000005</v>
      </c>
    </row>
    <row r="100" spans="2:8" x14ac:dyDescent="0.2">
      <c r="B100" s="174" t="s">
        <v>26</v>
      </c>
      <c r="C100" s="186">
        <v>0.2</v>
      </c>
      <c r="D100" s="187"/>
      <c r="E100" s="187">
        <v>9.6</v>
      </c>
      <c r="F100" s="142">
        <v>0.6</v>
      </c>
      <c r="H100" s="187">
        <v>40.5</v>
      </c>
    </row>
    <row r="101" spans="2:8" x14ac:dyDescent="0.2">
      <c r="B101" s="175" t="s">
        <v>143</v>
      </c>
      <c r="C101" s="79">
        <v>0</v>
      </c>
      <c r="D101" s="176"/>
      <c r="E101" s="181">
        <v>0.03</v>
      </c>
      <c r="F101" s="79">
        <v>0</v>
      </c>
      <c r="H101" s="219">
        <v>0.04</v>
      </c>
    </row>
    <row r="102" spans="2:8" x14ac:dyDescent="0.2">
      <c r="B102" s="217" t="s">
        <v>144</v>
      </c>
      <c r="C102" s="177" t="s">
        <v>156</v>
      </c>
      <c r="D102" s="178"/>
      <c r="E102" s="178" t="s">
        <v>110</v>
      </c>
      <c r="F102" s="177" t="s">
        <v>157</v>
      </c>
      <c r="G102" s="178"/>
      <c r="H102" s="178" t="s">
        <v>112</v>
      </c>
    </row>
    <row r="103" spans="2:8" x14ac:dyDescent="0.2">
      <c r="B103" s="169" t="s">
        <v>145</v>
      </c>
      <c r="C103" s="27">
        <v>1.0900000000000001</v>
      </c>
      <c r="D103" s="116"/>
      <c r="E103" s="116">
        <v>1.25</v>
      </c>
      <c r="F103" s="27">
        <v>1.1100000000000001</v>
      </c>
      <c r="G103" s="116"/>
      <c r="H103" s="116">
        <v>1.33</v>
      </c>
    </row>
    <row r="104" spans="2:8" ht="13.5" thickBot="1" x14ac:dyDescent="0.25">
      <c r="B104" s="168" t="s">
        <v>146</v>
      </c>
      <c r="C104" s="164">
        <v>0.72</v>
      </c>
      <c r="D104" s="165"/>
      <c r="E104" s="165">
        <v>0.79</v>
      </c>
      <c r="F104" s="164">
        <v>0.73</v>
      </c>
      <c r="G104" s="165"/>
      <c r="H104" s="165">
        <v>0.81</v>
      </c>
    </row>
    <row r="105" spans="2:8" ht="26.25" customHeight="1" x14ac:dyDescent="0.2">
      <c r="B105" s="237" t="s">
        <v>201</v>
      </c>
      <c r="C105" s="237"/>
      <c r="D105" s="237"/>
      <c r="E105" s="237"/>
      <c r="F105" s="237"/>
      <c r="G105" s="237"/>
      <c r="H105" s="237"/>
    </row>
    <row r="106" spans="2:8" x14ac:dyDescent="0.2">
      <c r="B106" s="110"/>
    </row>
    <row r="107" spans="2:8" ht="13.5" thickBot="1" x14ac:dyDescent="0.25">
      <c r="B107" s="105" t="s">
        <v>202</v>
      </c>
    </row>
    <row r="108" spans="2:8" ht="30" customHeight="1" thickBot="1" x14ac:dyDescent="0.25">
      <c r="B108" s="84" t="s">
        <v>177</v>
      </c>
      <c r="C108" s="6" t="s">
        <v>156</v>
      </c>
      <c r="D108" s="5" t="s">
        <v>110</v>
      </c>
      <c r="E108" s="31" t="s">
        <v>101</v>
      </c>
      <c r="F108" s="6" t="s">
        <v>157</v>
      </c>
      <c r="G108" s="5" t="s">
        <v>112</v>
      </c>
      <c r="H108" s="31" t="s">
        <v>101</v>
      </c>
    </row>
    <row r="109" spans="2:8" x14ac:dyDescent="0.2">
      <c r="B109" s="19" t="s">
        <v>131</v>
      </c>
      <c r="C109" s="99">
        <v>4.2</v>
      </c>
      <c r="D109" s="100">
        <v>3.3</v>
      </c>
      <c r="E109" s="32">
        <v>0.28000000000000003</v>
      </c>
      <c r="F109" s="99">
        <v>14.5</v>
      </c>
      <c r="G109" s="100">
        <v>12.6</v>
      </c>
      <c r="H109" s="32">
        <v>0.15</v>
      </c>
    </row>
    <row r="110" spans="2:8" x14ac:dyDescent="0.2">
      <c r="B110" s="19" t="s">
        <v>2</v>
      </c>
      <c r="C110" s="99">
        <v>19.899999999999999</v>
      </c>
      <c r="D110" s="100">
        <v>19.600000000000001</v>
      </c>
      <c r="E110" s="32">
        <v>0.02</v>
      </c>
      <c r="F110" s="99">
        <v>76.7</v>
      </c>
      <c r="G110" s="100">
        <v>88.1</v>
      </c>
      <c r="H110" s="32">
        <v>-0.13</v>
      </c>
    </row>
    <row r="111" spans="2:8" ht="14.25" x14ac:dyDescent="0.2">
      <c r="B111" s="33" t="s">
        <v>204</v>
      </c>
      <c r="C111" s="101">
        <v>17.399999999999999</v>
      </c>
      <c r="D111" s="102">
        <v>3.8</v>
      </c>
      <c r="E111" s="20"/>
      <c r="F111" s="101">
        <v>31.9</v>
      </c>
      <c r="G111" s="102">
        <v>14</v>
      </c>
      <c r="H111" s="20"/>
    </row>
    <row r="112" spans="2:8" ht="13.5" thickBot="1" x14ac:dyDescent="0.25">
      <c r="B112" s="35" t="s">
        <v>180</v>
      </c>
      <c r="C112" s="103">
        <v>41.5</v>
      </c>
      <c r="D112" s="104">
        <v>26.7</v>
      </c>
      <c r="E112" s="67">
        <v>0.55000000000000004</v>
      </c>
      <c r="F112" s="103">
        <v>123.1</v>
      </c>
      <c r="G112" s="104">
        <v>114.7</v>
      </c>
      <c r="H112" s="67">
        <v>7.0000000000000007E-2</v>
      </c>
    </row>
    <row r="113" spans="2:8" ht="13.5" thickBot="1" x14ac:dyDescent="0.25">
      <c r="B113" s="148" t="s">
        <v>132</v>
      </c>
      <c r="C113" s="153">
        <v>13.1</v>
      </c>
      <c r="D113" s="154">
        <v>12.3</v>
      </c>
      <c r="E113" s="145">
        <v>7.0000000000000007E-2</v>
      </c>
      <c r="F113" s="153">
        <v>52.1</v>
      </c>
      <c r="G113" s="154">
        <v>50.3</v>
      </c>
      <c r="H113" s="145">
        <v>0.03</v>
      </c>
    </row>
    <row r="114" spans="2:8" ht="14.25" customHeight="1" x14ac:dyDescent="0.2">
      <c r="B114" s="155" t="s">
        <v>128</v>
      </c>
      <c r="C114" s="151"/>
      <c r="D114" s="151"/>
      <c r="E114" s="151"/>
      <c r="F114" s="152"/>
      <c r="G114" s="152"/>
    </row>
    <row r="115" spans="2:8" ht="14.25" customHeight="1" x14ac:dyDescent="0.2">
      <c r="B115" s="155" t="s">
        <v>203</v>
      </c>
      <c r="C115" s="151"/>
      <c r="D115" s="151"/>
      <c r="E115" s="151"/>
      <c r="F115" s="152"/>
      <c r="G115" s="152"/>
    </row>
    <row r="116" spans="2:8" x14ac:dyDescent="0.2">
      <c r="B116" s="110"/>
    </row>
    <row r="117" spans="2:8" ht="13.5" thickBot="1" x14ac:dyDescent="0.25">
      <c r="B117" s="105" t="s">
        <v>206</v>
      </c>
    </row>
    <row r="118" spans="2:8" ht="30" customHeight="1" thickBot="1" x14ac:dyDescent="0.25">
      <c r="B118" s="84" t="s">
        <v>149</v>
      </c>
      <c r="C118" s="6" t="s">
        <v>156</v>
      </c>
      <c r="D118" s="5" t="s">
        <v>110</v>
      </c>
      <c r="E118" s="31" t="s">
        <v>101</v>
      </c>
      <c r="F118" s="6" t="s">
        <v>157</v>
      </c>
      <c r="G118" s="5" t="s">
        <v>112</v>
      </c>
      <c r="H118" s="31" t="s">
        <v>101</v>
      </c>
    </row>
    <row r="119" spans="2:8" x14ac:dyDescent="0.2">
      <c r="B119" s="21" t="s">
        <v>133</v>
      </c>
      <c r="C119" s="156">
        <v>20.9</v>
      </c>
      <c r="D119" s="157">
        <v>0.5</v>
      </c>
      <c r="E119" s="158"/>
      <c r="F119" s="156">
        <v>18.3</v>
      </c>
      <c r="G119" s="157">
        <v>22.7</v>
      </c>
      <c r="H119" s="158">
        <v>-0.19</v>
      </c>
    </row>
    <row r="120" spans="2:8" x14ac:dyDescent="0.2">
      <c r="B120" s="19" t="s">
        <v>99</v>
      </c>
      <c r="C120" s="99">
        <v>20.8</v>
      </c>
      <c r="D120" s="100">
        <v>0.5</v>
      </c>
      <c r="E120" s="118"/>
      <c r="F120" s="99">
        <v>18.100000000000001</v>
      </c>
      <c r="G120" s="100">
        <v>22.5</v>
      </c>
      <c r="H120" s="118">
        <v>-0.2</v>
      </c>
    </row>
    <row r="121" spans="2:8" x14ac:dyDescent="0.2">
      <c r="B121" s="19" t="s">
        <v>205</v>
      </c>
      <c r="C121" s="212">
        <v>-7.5</v>
      </c>
      <c r="D121" s="213"/>
      <c r="E121" s="118"/>
      <c r="F121" s="212">
        <v>-7.5</v>
      </c>
      <c r="G121" s="213"/>
      <c r="H121" s="118"/>
    </row>
    <row r="122" spans="2:8" x14ac:dyDescent="0.2">
      <c r="B122" s="19" t="s">
        <v>191</v>
      </c>
      <c r="C122" s="99">
        <v>13.1</v>
      </c>
      <c r="D122" s="100">
        <v>12.3</v>
      </c>
      <c r="E122" s="118">
        <v>7.0000000000000007E-2</v>
      </c>
      <c r="F122" s="99">
        <v>52.1</v>
      </c>
      <c r="G122" s="100">
        <v>50.3</v>
      </c>
      <c r="H122" s="118">
        <v>0.03</v>
      </c>
    </row>
    <row r="123" spans="2:8" x14ac:dyDescent="0.2">
      <c r="B123" s="33" t="s">
        <v>134</v>
      </c>
      <c r="C123" s="101">
        <v>-3.3</v>
      </c>
      <c r="D123" s="102">
        <v>-3.1</v>
      </c>
      <c r="E123" s="159">
        <v>7.0000000000000007E-2</v>
      </c>
      <c r="F123" s="101">
        <v>-13</v>
      </c>
      <c r="G123" s="102">
        <v>-12.6</v>
      </c>
      <c r="H123" s="159">
        <v>0.03</v>
      </c>
    </row>
    <row r="124" spans="2:8" ht="13.5" thickBot="1" x14ac:dyDescent="0.25">
      <c r="B124" s="9" t="s">
        <v>135</v>
      </c>
      <c r="C124" s="123">
        <v>23.1</v>
      </c>
      <c r="D124" s="124">
        <v>9.6999999999999993</v>
      </c>
      <c r="E124" s="160">
        <v>1.39</v>
      </c>
      <c r="F124" s="123">
        <v>49.6</v>
      </c>
      <c r="G124" s="124">
        <v>60.3</v>
      </c>
      <c r="H124" s="160">
        <v>-0.18</v>
      </c>
    </row>
    <row r="125" spans="2:8" x14ac:dyDescent="0.2">
      <c r="B125" s="39"/>
      <c r="C125" s="161"/>
      <c r="D125" s="162"/>
      <c r="E125" s="163"/>
      <c r="F125" s="161"/>
      <c r="G125" s="162"/>
      <c r="H125" s="163"/>
    </row>
    <row r="126" spans="2:8" ht="13.5" thickBot="1" x14ac:dyDescent="0.25">
      <c r="B126" s="35" t="s">
        <v>136</v>
      </c>
      <c r="C126" s="164">
        <v>0.1</v>
      </c>
      <c r="D126" s="165">
        <v>0.04</v>
      </c>
      <c r="E126" s="166">
        <v>1.28</v>
      </c>
      <c r="F126" s="164">
        <v>0.21</v>
      </c>
      <c r="G126" s="167">
        <v>0.27</v>
      </c>
      <c r="H126" s="37">
        <v>-0.2</v>
      </c>
    </row>
    <row r="127" spans="2:8" ht="14.25" customHeight="1" x14ac:dyDescent="0.2">
      <c r="B127" s="155" t="s">
        <v>128</v>
      </c>
      <c r="C127" s="151"/>
      <c r="D127" s="151"/>
      <c r="E127" s="151"/>
      <c r="F127" s="152"/>
      <c r="G127" s="152"/>
    </row>
    <row r="129" spans="2:8" ht="13.5" thickBot="1" x14ac:dyDescent="0.25">
      <c r="B129" s="171" t="s">
        <v>181</v>
      </c>
    </row>
    <row r="130" spans="2:8" ht="30" customHeight="1" thickBot="1" x14ac:dyDescent="0.25">
      <c r="B130" s="84" t="s">
        <v>177</v>
      </c>
      <c r="C130" s="230" t="s">
        <v>185</v>
      </c>
      <c r="D130" s="230"/>
      <c r="E130" s="231" t="s">
        <v>182</v>
      </c>
      <c r="F130" s="231"/>
      <c r="G130" s="232" t="s">
        <v>101</v>
      </c>
      <c r="H130" s="232"/>
    </row>
    <row r="131" spans="2:8" x14ac:dyDescent="0.2">
      <c r="B131" s="19" t="s">
        <v>119</v>
      </c>
      <c r="C131" s="233">
        <v>130.4</v>
      </c>
      <c r="D131" s="233"/>
      <c r="E131" s="234">
        <v>104.8</v>
      </c>
      <c r="F131" s="234"/>
      <c r="G131" s="238">
        <v>25.600000000000009</v>
      </c>
      <c r="H131" s="238"/>
    </row>
    <row r="132" spans="2:8" x14ac:dyDescent="0.2">
      <c r="B132" s="19" t="s">
        <v>11</v>
      </c>
      <c r="C132" s="227">
        <v>22.6</v>
      </c>
      <c r="D132" s="227"/>
      <c r="E132" s="228">
        <v>12.6</v>
      </c>
      <c r="F132" s="228"/>
      <c r="G132" s="239">
        <v>10.000000000000002</v>
      </c>
      <c r="H132" s="239"/>
    </row>
    <row r="133" spans="2:8" x14ac:dyDescent="0.2">
      <c r="B133" s="19" t="s">
        <v>12</v>
      </c>
      <c r="C133" s="227">
        <v>31.2</v>
      </c>
      <c r="D133" s="227"/>
      <c r="E133" s="228">
        <v>25.6</v>
      </c>
      <c r="F133" s="228"/>
      <c r="G133" s="239">
        <v>5.5999999999999979</v>
      </c>
      <c r="H133" s="239"/>
    </row>
    <row r="134" spans="2:8" x14ac:dyDescent="0.2">
      <c r="B134" s="33" t="s">
        <v>92</v>
      </c>
      <c r="C134" s="221">
        <v>2.7</v>
      </c>
      <c r="D134" s="221"/>
      <c r="E134" s="222">
        <v>2.7</v>
      </c>
      <c r="F134" s="222"/>
      <c r="G134" s="239">
        <v>0</v>
      </c>
      <c r="H134" s="239">
        <v>0</v>
      </c>
    </row>
    <row r="135" spans="2:8" ht="13.5" thickBot="1" x14ac:dyDescent="0.25">
      <c r="B135" s="9" t="s">
        <v>183</v>
      </c>
      <c r="C135" s="224">
        <v>186.9</v>
      </c>
      <c r="D135" s="224"/>
      <c r="E135" s="225">
        <v>145.69999999999999</v>
      </c>
      <c r="F135" s="225"/>
      <c r="G135" s="240">
        <v>41.200000000000017</v>
      </c>
      <c r="H135" s="240"/>
    </row>
    <row r="136" spans="2:8" ht="14.25" customHeight="1" x14ac:dyDescent="0.2">
      <c r="B136" s="155" t="s">
        <v>184</v>
      </c>
      <c r="C136" s="151"/>
      <c r="D136" s="151"/>
      <c r="E136" s="151"/>
      <c r="F136" s="152"/>
      <c r="G136" s="152"/>
    </row>
  </sheetData>
  <mergeCells count="36">
    <mergeCell ref="C135:D135"/>
    <mergeCell ref="E135:F135"/>
    <mergeCell ref="G135:H135"/>
    <mergeCell ref="C133:D133"/>
    <mergeCell ref="E133:F133"/>
    <mergeCell ref="G133:H133"/>
    <mergeCell ref="C134:D134"/>
    <mergeCell ref="E134:F134"/>
    <mergeCell ref="G134:H134"/>
    <mergeCell ref="C131:D131"/>
    <mergeCell ref="E131:F131"/>
    <mergeCell ref="G131:H131"/>
    <mergeCell ref="C132:D132"/>
    <mergeCell ref="E132:F132"/>
    <mergeCell ref="G132:H132"/>
    <mergeCell ref="D96:E96"/>
    <mergeCell ref="G96:H96"/>
    <mergeCell ref="B105:H105"/>
    <mergeCell ref="C130:D130"/>
    <mergeCell ref="E130:F130"/>
    <mergeCell ref="G130:H130"/>
    <mergeCell ref="C89:D89"/>
    <mergeCell ref="E89:F89"/>
    <mergeCell ref="G89:H89"/>
    <mergeCell ref="C87:D87"/>
    <mergeCell ref="E87:F87"/>
    <mergeCell ref="G87:H87"/>
    <mergeCell ref="C88:D88"/>
    <mergeCell ref="E88:F88"/>
    <mergeCell ref="G88:H88"/>
    <mergeCell ref="C90:D90"/>
    <mergeCell ref="E90:F90"/>
    <mergeCell ref="G90:H90"/>
    <mergeCell ref="C91:D91"/>
    <mergeCell ref="E91:F91"/>
    <mergeCell ref="G91:H91"/>
  </mergeCells>
  <pageMargins left="0.70866141732283472" right="0.70866141732283472" top="0.74803149606299213" bottom="0.74803149606299213" header="0.31496062992125984" footer="0.31496062992125984"/>
  <pageSetup paperSize="9" scale="67" fitToHeight="2" orientation="portrait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rowBreaks count="1" manualBreakCount="1">
    <brk id="77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G38"/>
  <sheetViews>
    <sheetView showGridLines="0" zoomScale="70" zoomScaleNormal="70" zoomScaleSheetLayoutView="85" workbookViewId="0">
      <selection activeCell="A2" sqref="A2"/>
    </sheetView>
  </sheetViews>
  <sheetFormatPr defaultRowHeight="12.75" x14ac:dyDescent="0.2"/>
  <cols>
    <col min="2" max="2" width="47.5703125" customWidth="1"/>
    <col min="3" max="6" width="10.7109375" customWidth="1"/>
  </cols>
  <sheetData>
    <row r="1" spans="2:7" x14ac:dyDescent="0.2">
      <c r="B1" s="1"/>
      <c r="C1" s="1"/>
      <c r="D1" s="1"/>
      <c r="E1" s="1"/>
      <c r="F1" s="1"/>
    </row>
    <row r="2" spans="2:7" ht="20.25" x14ac:dyDescent="0.3">
      <c r="B2" s="15" t="s">
        <v>28</v>
      </c>
      <c r="C2" s="1"/>
      <c r="D2" s="1"/>
      <c r="E2" s="1"/>
      <c r="F2" s="1"/>
    </row>
    <row r="3" spans="2:7" x14ac:dyDescent="0.2">
      <c r="B3" s="14" t="s">
        <v>155</v>
      </c>
      <c r="C3" s="1"/>
      <c r="D3" s="1"/>
      <c r="E3" s="1"/>
      <c r="F3" s="1"/>
    </row>
    <row r="4" spans="2:7" ht="13.5" thickBot="1" x14ac:dyDescent="0.25">
      <c r="B4" s="2"/>
      <c r="C4" s="1"/>
      <c r="D4" s="1"/>
      <c r="E4" s="1"/>
      <c r="F4" s="1"/>
    </row>
    <row r="5" spans="2:7" s="4" customFormat="1" ht="30" customHeight="1" thickBot="1" x14ac:dyDescent="0.25">
      <c r="B5" s="72" t="s">
        <v>151</v>
      </c>
      <c r="C5" s="127" t="s">
        <v>187</v>
      </c>
      <c r="D5" s="31" t="s">
        <v>186</v>
      </c>
      <c r="E5" s="127" t="s">
        <v>189</v>
      </c>
      <c r="F5" s="31" t="s">
        <v>190</v>
      </c>
      <c r="G5"/>
    </row>
    <row r="6" spans="2:7" x14ac:dyDescent="0.2">
      <c r="B6" s="39" t="s">
        <v>15</v>
      </c>
      <c r="C6" s="41">
        <v>282488</v>
      </c>
      <c r="D6" s="40">
        <v>258399</v>
      </c>
      <c r="E6" s="41">
        <v>1006607</v>
      </c>
      <c r="F6" s="42">
        <v>950292.46299999999</v>
      </c>
    </row>
    <row r="7" spans="2:7" x14ac:dyDescent="0.2">
      <c r="B7" s="33" t="s">
        <v>88</v>
      </c>
      <c r="C7" s="18">
        <v>143523</v>
      </c>
      <c r="D7" s="17">
        <v>125517</v>
      </c>
      <c r="E7" s="18">
        <v>488080</v>
      </c>
      <c r="F7" s="43">
        <v>426965.79800000001</v>
      </c>
    </row>
    <row r="8" spans="2:7" ht="13.5" thickBot="1" x14ac:dyDescent="0.25">
      <c r="B8" s="9" t="s">
        <v>0</v>
      </c>
      <c r="C8" s="11">
        <v>138965</v>
      </c>
      <c r="D8" s="10">
        <v>132882</v>
      </c>
      <c r="E8" s="11">
        <v>518527</v>
      </c>
      <c r="F8" s="44">
        <v>523325.66499999998</v>
      </c>
    </row>
    <row r="9" spans="2:7" x14ac:dyDescent="0.2">
      <c r="B9" s="21"/>
      <c r="C9" s="23"/>
      <c r="D9" s="22"/>
      <c r="E9" s="23"/>
      <c r="F9" s="38"/>
    </row>
    <row r="10" spans="2:7" x14ac:dyDescent="0.2">
      <c r="B10" s="19" t="s">
        <v>1</v>
      </c>
      <c r="C10" s="23">
        <v>46807</v>
      </c>
      <c r="D10" s="22">
        <v>45559</v>
      </c>
      <c r="E10" s="23">
        <v>185443</v>
      </c>
      <c r="F10" s="38">
        <v>174013.59400000001</v>
      </c>
    </row>
    <row r="11" spans="2:7" x14ac:dyDescent="0.2">
      <c r="B11" s="19" t="s">
        <v>2</v>
      </c>
      <c r="C11" s="23">
        <v>19939</v>
      </c>
      <c r="D11" s="22">
        <v>19578</v>
      </c>
      <c r="E11" s="23">
        <v>76694</v>
      </c>
      <c r="F11" s="38">
        <v>88099.926000000007</v>
      </c>
    </row>
    <row r="12" spans="2:7" x14ac:dyDescent="0.2">
      <c r="B12" s="19" t="s">
        <v>3</v>
      </c>
      <c r="C12" s="23">
        <v>25777</v>
      </c>
      <c r="D12" s="22">
        <v>19768</v>
      </c>
      <c r="E12" s="23">
        <v>83438</v>
      </c>
      <c r="F12" s="38">
        <v>69558.782000000007</v>
      </c>
    </row>
    <row r="13" spans="2:7" x14ac:dyDescent="0.2">
      <c r="B13" s="33" t="s">
        <v>4</v>
      </c>
      <c r="C13" s="18">
        <v>46239</v>
      </c>
      <c r="D13" s="17">
        <v>46449</v>
      </c>
      <c r="E13" s="18">
        <v>172352</v>
      </c>
      <c r="F13" s="17">
        <v>170539.443</v>
      </c>
    </row>
    <row r="14" spans="2:7" x14ac:dyDescent="0.2">
      <c r="B14" s="8" t="s">
        <v>5</v>
      </c>
      <c r="C14" s="13">
        <v>138762</v>
      </c>
      <c r="D14" s="12">
        <v>131354</v>
      </c>
      <c r="E14" s="13">
        <v>517927</v>
      </c>
      <c r="F14" s="12">
        <v>502211.745</v>
      </c>
    </row>
    <row r="15" spans="2:7" x14ac:dyDescent="0.2">
      <c r="B15" s="33"/>
      <c r="C15" s="18"/>
      <c r="D15" s="17"/>
      <c r="E15" s="18"/>
      <c r="F15" s="43"/>
    </row>
    <row r="16" spans="2:7" ht="13.5" thickBot="1" x14ac:dyDescent="0.25">
      <c r="B16" s="9" t="s">
        <v>6</v>
      </c>
      <c r="C16" s="11">
        <v>203</v>
      </c>
      <c r="D16" s="10">
        <v>1528</v>
      </c>
      <c r="E16" s="11">
        <v>600</v>
      </c>
      <c r="F16" s="44">
        <v>21113.919999999998</v>
      </c>
    </row>
    <row r="17" spans="2:6" x14ac:dyDescent="0.2">
      <c r="B17" s="21"/>
      <c r="C17" s="23"/>
      <c r="D17" s="22"/>
      <c r="E17" s="23"/>
      <c r="F17" s="38"/>
    </row>
    <row r="18" spans="2:6" x14ac:dyDescent="0.2">
      <c r="B18" s="19" t="s">
        <v>16</v>
      </c>
      <c r="C18" s="23">
        <v>-170</v>
      </c>
      <c r="D18" s="22">
        <v>-1118</v>
      </c>
      <c r="E18" s="23">
        <v>-925</v>
      </c>
      <c r="F18" s="38">
        <v>-3145.3919999999998</v>
      </c>
    </row>
    <row r="19" spans="2:6" x14ac:dyDescent="0.2">
      <c r="B19" s="19" t="s">
        <v>17</v>
      </c>
      <c r="C19" s="23">
        <v>-2437</v>
      </c>
      <c r="D19" s="22">
        <v>-1581</v>
      </c>
      <c r="E19" s="23">
        <v>-7343</v>
      </c>
      <c r="F19" s="38">
        <v>-3719.8760000000002</v>
      </c>
    </row>
    <row r="20" spans="2:6" x14ac:dyDescent="0.2">
      <c r="B20" s="33" t="s">
        <v>18</v>
      </c>
      <c r="C20" s="18">
        <v>164</v>
      </c>
      <c r="D20" s="17">
        <v>81</v>
      </c>
      <c r="E20" s="18">
        <v>167</v>
      </c>
      <c r="F20" s="43">
        <v>374.11900000000003</v>
      </c>
    </row>
    <row r="21" spans="2:6" ht="13.5" thickBot="1" x14ac:dyDescent="0.25">
      <c r="B21" s="9" t="s">
        <v>7</v>
      </c>
      <c r="C21" s="11">
        <v>-2240</v>
      </c>
      <c r="D21" s="10">
        <v>-1090</v>
      </c>
      <c r="E21" s="11">
        <v>-7501</v>
      </c>
      <c r="F21" s="44">
        <v>14622.771000000001</v>
      </c>
    </row>
    <row r="22" spans="2:6" x14ac:dyDescent="0.2">
      <c r="B22" s="21"/>
      <c r="C22" s="23"/>
      <c r="D22" s="22"/>
      <c r="E22" s="23"/>
      <c r="F22" s="38"/>
    </row>
    <row r="23" spans="2:6" x14ac:dyDescent="0.2">
      <c r="B23" s="126" t="s">
        <v>207</v>
      </c>
      <c r="C23" s="18">
        <v>23179</v>
      </c>
      <c r="D23" s="17">
        <v>1558</v>
      </c>
      <c r="E23" s="18">
        <v>25794</v>
      </c>
      <c r="F23" s="43">
        <v>8032.1930000000002</v>
      </c>
    </row>
    <row r="24" spans="2:6" ht="13.5" thickBot="1" x14ac:dyDescent="0.25">
      <c r="B24" s="9" t="s">
        <v>8</v>
      </c>
      <c r="C24" s="11">
        <v>20939</v>
      </c>
      <c r="D24" s="10">
        <v>468</v>
      </c>
      <c r="E24" s="11">
        <v>18293</v>
      </c>
      <c r="F24" s="44">
        <v>22654.964</v>
      </c>
    </row>
    <row r="25" spans="2:6" x14ac:dyDescent="0.2">
      <c r="B25" s="19" t="s">
        <v>19</v>
      </c>
      <c r="C25" s="23"/>
      <c r="D25" s="22"/>
      <c r="E25" s="23"/>
      <c r="F25" s="38"/>
    </row>
    <row r="26" spans="2:6" x14ac:dyDescent="0.2">
      <c r="B26" s="30" t="s">
        <v>21</v>
      </c>
      <c r="C26" s="23">
        <v>20824</v>
      </c>
      <c r="D26" s="22">
        <v>466</v>
      </c>
      <c r="E26" s="23">
        <v>18122</v>
      </c>
      <c r="F26" s="38">
        <v>22548.606</v>
      </c>
    </row>
    <row r="27" spans="2:6" x14ac:dyDescent="0.2">
      <c r="B27" s="33" t="s">
        <v>20</v>
      </c>
      <c r="C27" s="18">
        <v>115</v>
      </c>
      <c r="D27" s="17">
        <v>2</v>
      </c>
      <c r="E27" s="18">
        <v>171</v>
      </c>
      <c r="F27" s="43">
        <v>106.358</v>
      </c>
    </row>
    <row r="28" spans="2:6" ht="13.5" thickBot="1" x14ac:dyDescent="0.25">
      <c r="B28" s="9" t="s">
        <v>8</v>
      </c>
      <c r="C28" s="11">
        <v>20939</v>
      </c>
      <c r="D28" s="10">
        <v>468</v>
      </c>
      <c r="E28" s="11">
        <v>18293</v>
      </c>
      <c r="F28" s="44">
        <v>22654.964</v>
      </c>
    </row>
    <row r="29" spans="2:6" x14ac:dyDescent="0.2">
      <c r="B29" s="21"/>
      <c r="C29" s="23"/>
      <c r="D29" s="22"/>
      <c r="E29" s="23"/>
      <c r="F29" s="38"/>
    </row>
    <row r="30" spans="2:6" x14ac:dyDescent="0.2">
      <c r="B30" s="52" t="s">
        <v>29</v>
      </c>
      <c r="C30" s="25">
        <v>230130.69731167</v>
      </c>
      <c r="D30" s="24">
        <v>223540.473</v>
      </c>
      <c r="E30" s="25">
        <v>227771.116682783</v>
      </c>
      <c r="F30" s="46">
        <v>222689.19699999999</v>
      </c>
    </row>
    <row r="31" spans="2:6" x14ac:dyDescent="0.2">
      <c r="B31" s="52" t="s">
        <v>30</v>
      </c>
      <c r="C31" s="25">
        <v>237655.606179664</v>
      </c>
      <c r="D31" s="24">
        <v>226427.614</v>
      </c>
      <c r="E31" s="25">
        <v>232377.770686976</v>
      </c>
      <c r="F31" s="46">
        <v>225121.93100000001</v>
      </c>
    </row>
    <row r="32" spans="2:6" x14ac:dyDescent="0.2">
      <c r="B32" s="49"/>
      <c r="C32" s="51"/>
      <c r="D32" s="50"/>
      <c r="E32" s="51"/>
      <c r="F32" s="115"/>
    </row>
    <row r="33" spans="2:6" x14ac:dyDescent="0.2">
      <c r="B33" s="8" t="s">
        <v>89</v>
      </c>
      <c r="C33" s="25"/>
      <c r="D33" s="24"/>
      <c r="E33" s="25"/>
      <c r="F33" s="46"/>
    </row>
    <row r="34" spans="2:6" x14ac:dyDescent="0.2">
      <c r="B34" s="53" t="s">
        <v>84</v>
      </c>
      <c r="C34" s="27">
        <v>0.09</v>
      </c>
      <c r="D34" s="26">
        <v>0</v>
      </c>
      <c r="E34" s="27">
        <v>0.08</v>
      </c>
      <c r="F34" s="116">
        <v>0.1</v>
      </c>
    </row>
    <row r="35" spans="2:6" ht="13.5" thickBot="1" x14ac:dyDescent="0.25">
      <c r="B35" s="54" t="s">
        <v>85</v>
      </c>
      <c r="C35" s="29">
        <v>0.09</v>
      </c>
      <c r="D35" s="28">
        <v>0</v>
      </c>
      <c r="E35" s="29">
        <v>0.08</v>
      </c>
      <c r="F35" s="117">
        <v>0.1</v>
      </c>
    </row>
    <row r="36" spans="2:6" x14ac:dyDescent="0.2">
      <c r="B36" s="1"/>
      <c r="C36" s="1"/>
      <c r="D36" s="1"/>
      <c r="E36" s="1"/>
      <c r="F36" s="1"/>
    </row>
    <row r="38" spans="2:6" x14ac:dyDescent="0.2">
      <c r="C38" s="8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J46"/>
  <sheetViews>
    <sheetView showGridLines="0" zoomScale="70" zoomScaleNormal="70" zoomScaleSheetLayoutView="70" workbookViewId="0">
      <selection activeCell="A2" sqref="A2"/>
    </sheetView>
  </sheetViews>
  <sheetFormatPr defaultRowHeight="12.75" x14ac:dyDescent="0.2"/>
  <cols>
    <col min="2" max="2" width="47.5703125" customWidth="1"/>
    <col min="3" max="4" width="11.140625" customWidth="1"/>
    <col min="5" max="6" width="20.5703125" customWidth="1"/>
  </cols>
  <sheetData>
    <row r="1" spans="2:10" x14ac:dyDescent="0.2">
      <c r="B1" s="1"/>
      <c r="C1" s="1"/>
      <c r="D1" s="1"/>
      <c r="E1" s="1"/>
      <c r="F1" s="1"/>
    </row>
    <row r="2" spans="2:10" ht="20.25" x14ac:dyDescent="0.3">
      <c r="B2" s="15" t="s">
        <v>31</v>
      </c>
      <c r="C2" s="15"/>
      <c r="D2" s="15"/>
      <c r="E2" s="1"/>
      <c r="F2" s="1"/>
    </row>
    <row r="3" spans="2:10" x14ac:dyDescent="0.2">
      <c r="B3" s="14" t="s">
        <v>155</v>
      </c>
      <c r="C3" s="14"/>
      <c r="D3" s="14"/>
      <c r="E3" s="1"/>
      <c r="F3" s="1"/>
    </row>
    <row r="4" spans="2:10" ht="13.5" thickBot="1" x14ac:dyDescent="0.25">
      <c r="B4" s="2"/>
      <c r="C4" s="2"/>
      <c r="D4" s="2"/>
      <c r="E4" s="1"/>
      <c r="F4" s="1"/>
    </row>
    <row r="5" spans="2:10" s="4" customFormat="1" ht="30" customHeight="1" thickBot="1" x14ac:dyDescent="0.25">
      <c r="B5" s="72" t="s">
        <v>151</v>
      </c>
      <c r="C5" s="72"/>
      <c r="D5" s="72"/>
      <c r="E5" s="128" t="s">
        <v>188</v>
      </c>
      <c r="F5" s="129" t="s">
        <v>106</v>
      </c>
    </row>
    <row r="6" spans="2:10" x14ac:dyDescent="0.2">
      <c r="B6" s="125" t="s">
        <v>33</v>
      </c>
      <c r="C6" s="125"/>
      <c r="D6" s="125"/>
      <c r="E6" s="23">
        <v>403437</v>
      </c>
      <c r="F6" s="38">
        <v>381569</v>
      </c>
      <c r="H6" s="4"/>
      <c r="I6" s="4"/>
      <c r="J6" s="4"/>
    </row>
    <row r="7" spans="2:10" x14ac:dyDescent="0.2">
      <c r="B7" s="125" t="s">
        <v>34</v>
      </c>
      <c r="C7" s="125"/>
      <c r="D7" s="125"/>
      <c r="E7" s="23">
        <v>810908</v>
      </c>
      <c r="F7" s="38">
        <v>800583</v>
      </c>
      <c r="H7" s="4"/>
      <c r="I7" s="4"/>
      <c r="J7" s="4"/>
    </row>
    <row r="8" spans="2:10" x14ac:dyDescent="0.2">
      <c r="B8" s="125" t="s">
        <v>35</v>
      </c>
      <c r="C8" s="125"/>
      <c r="D8" s="125"/>
      <c r="E8" s="23">
        <v>38869</v>
      </c>
      <c r="F8" s="38">
        <v>30294</v>
      </c>
      <c r="H8" s="4"/>
      <c r="I8" s="4"/>
      <c r="J8" s="4"/>
    </row>
    <row r="9" spans="2:10" x14ac:dyDescent="0.2">
      <c r="B9" s="125" t="s">
        <v>37</v>
      </c>
      <c r="C9" s="125"/>
      <c r="D9" s="125"/>
      <c r="E9" s="23">
        <v>3546</v>
      </c>
      <c r="F9" s="38">
        <v>3289</v>
      </c>
      <c r="H9" s="4"/>
      <c r="I9" s="4"/>
      <c r="J9" s="4"/>
    </row>
    <row r="10" spans="2:10" x14ac:dyDescent="0.2">
      <c r="B10" s="126" t="s">
        <v>36</v>
      </c>
      <c r="C10" s="126"/>
      <c r="D10" s="126"/>
      <c r="E10" s="18">
        <v>33493</v>
      </c>
      <c r="F10" s="43">
        <v>18438</v>
      </c>
      <c r="H10" s="4"/>
      <c r="I10" s="4"/>
      <c r="J10" s="4"/>
    </row>
    <row r="11" spans="2:10" ht="13.5" thickBot="1" x14ac:dyDescent="0.25">
      <c r="B11" s="130" t="s">
        <v>43</v>
      </c>
      <c r="C11" s="130"/>
      <c r="D11" s="130"/>
      <c r="E11" s="11">
        <v>1290253</v>
      </c>
      <c r="F11" s="44">
        <v>1234173</v>
      </c>
      <c r="H11" s="4"/>
      <c r="I11" s="4"/>
      <c r="J11" s="4"/>
    </row>
    <row r="12" spans="2:10" x14ac:dyDescent="0.2">
      <c r="B12" s="179"/>
      <c r="C12" s="179"/>
      <c r="D12" s="179"/>
      <c r="E12" s="23"/>
      <c r="F12" s="38"/>
      <c r="H12" s="4"/>
      <c r="I12" s="4"/>
      <c r="J12" s="4"/>
    </row>
    <row r="13" spans="2:10" x14ac:dyDescent="0.2">
      <c r="B13" s="125" t="s">
        <v>38</v>
      </c>
      <c r="C13" s="125"/>
      <c r="D13" s="125"/>
      <c r="E13" s="23">
        <v>48657</v>
      </c>
      <c r="F13" s="38">
        <v>46575</v>
      </c>
      <c r="H13" s="4"/>
      <c r="I13" s="4"/>
      <c r="J13" s="4"/>
    </row>
    <row r="14" spans="2:10" x14ac:dyDescent="0.2">
      <c r="B14" s="125" t="s">
        <v>39</v>
      </c>
      <c r="C14" s="125"/>
      <c r="D14" s="125"/>
      <c r="E14" s="23">
        <v>138593</v>
      </c>
      <c r="F14" s="38">
        <v>133266</v>
      </c>
      <c r="H14" s="4"/>
      <c r="I14" s="4"/>
      <c r="J14" s="4"/>
    </row>
    <row r="15" spans="2:10" x14ac:dyDescent="0.2">
      <c r="B15" s="125" t="s">
        <v>40</v>
      </c>
      <c r="C15" s="125"/>
      <c r="D15" s="125"/>
      <c r="E15" s="23">
        <v>53533</v>
      </c>
      <c r="F15" s="38">
        <v>33198</v>
      </c>
      <c r="H15" s="4"/>
      <c r="I15" s="4"/>
      <c r="J15" s="4"/>
    </row>
    <row r="16" spans="2:10" x14ac:dyDescent="0.2">
      <c r="B16" s="125" t="s">
        <v>41</v>
      </c>
      <c r="C16" s="125"/>
      <c r="D16" s="125"/>
      <c r="E16" s="23">
        <v>967</v>
      </c>
      <c r="F16" s="38">
        <v>1186</v>
      </c>
      <c r="H16" s="4"/>
      <c r="I16" s="4"/>
      <c r="J16" s="4"/>
    </row>
    <row r="17" spans="2:10" x14ac:dyDescent="0.2">
      <c r="B17" s="126" t="s">
        <v>42</v>
      </c>
      <c r="C17" s="126"/>
      <c r="D17" s="126"/>
      <c r="E17" s="18">
        <v>147565</v>
      </c>
      <c r="F17" s="43">
        <v>152949</v>
      </c>
      <c r="H17" s="4"/>
      <c r="I17" s="4"/>
      <c r="J17" s="4"/>
    </row>
    <row r="18" spans="2:10" ht="13.5" thickBot="1" x14ac:dyDescent="0.25">
      <c r="B18" s="130" t="s">
        <v>44</v>
      </c>
      <c r="C18" s="130"/>
      <c r="D18" s="130"/>
      <c r="E18" s="11">
        <v>389315</v>
      </c>
      <c r="F18" s="44">
        <v>367174</v>
      </c>
      <c r="H18" s="4"/>
      <c r="I18" s="4"/>
      <c r="J18" s="4"/>
    </row>
    <row r="19" spans="2:10" x14ac:dyDescent="0.2">
      <c r="B19" s="179"/>
      <c r="C19" s="179"/>
      <c r="D19" s="179"/>
      <c r="E19" s="23"/>
      <c r="F19" s="38"/>
      <c r="H19" s="4"/>
      <c r="I19" s="4"/>
      <c r="J19" s="4"/>
    </row>
    <row r="20" spans="2:10" x14ac:dyDescent="0.2">
      <c r="B20" s="180" t="s">
        <v>45</v>
      </c>
      <c r="C20" s="180"/>
      <c r="D20" s="180"/>
      <c r="E20" s="47">
        <v>1679568</v>
      </c>
      <c r="F20" s="48">
        <v>1601347</v>
      </c>
      <c r="H20" s="4"/>
      <c r="I20" s="4"/>
      <c r="J20" s="4"/>
    </row>
    <row r="21" spans="2:10" x14ac:dyDescent="0.2">
      <c r="B21" s="179"/>
      <c r="C21" s="179"/>
      <c r="D21" s="179"/>
      <c r="E21" s="23"/>
      <c r="F21" s="38"/>
      <c r="H21" s="4"/>
      <c r="I21" s="4"/>
      <c r="J21" s="4"/>
    </row>
    <row r="22" spans="2:10" x14ac:dyDescent="0.2">
      <c r="B22" s="125" t="s">
        <v>47</v>
      </c>
      <c r="C22" s="125"/>
      <c r="D22" s="125"/>
      <c r="E22" s="23">
        <v>46099</v>
      </c>
      <c r="F22" s="38">
        <v>44714</v>
      </c>
      <c r="H22" s="4"/>
      <c r="I22" s="4"/>
      <c r="J22" s="4"/>
    </row>
    <row r="23" spans="2:10" x14ac:dyDescent="0.2">
      <c r="B23" s="125" t="s">
        <v>48</v>
      </c>
      <c r="C23" s="125"/>
      <c r="D23" s="125"/>
      <c r="E23" s="23">
        <v>1035451</v>
      </c>
      <c r="F23" s="38">
        <v>986683</v>
      </c>
      <c r="H23" s="4"/>
      <c r="I23" s="4"/>
      <c r="J23" s="4"/>
    </row>
    <row r="24" spans="2:10" x14ac:dyDescent="0.2">
      <c r="B24" s="174" t="s">
        <v>49</v>
      </c>
      <c r="C24" s="174"/>
      <c r="D24" s="174"/>
      <c r="E24" s="25">
        <v>228216</v>
      </c>
      <c r="F24" s="46">
        <v>202289</v>
      </c>
      <c r="H24" s="4"/>
      <c r="I24" s="4"/>
      <c r="J24" s="4"/>
    </row>
    <row r="25" spans="2:10" x14ac:dyDescent="0.2">
      <c r="B25" s="126" t="s">
        <v>50</v>
      </c>
      <c r="C25" s="126"/>
      <c r="D25" s="126"/>
      <c r="E25" s="18">
        <v>-340956</v>
      </c>
      <c r="F25" s="43">
        <v>-335163</v>
      </c>
      <c r="H25" s="4"/>
      <c r="I25" s="4"/>
      <c r="J25" s="4"/>
    </row>
    <row r="26" spans="2:10" x14ac:dyDescent="0.2">
      <c r="B26" s="179" t="s">
        <v>52</v>
      </c>
      <c r="C26" s="179"/>
      <c r="D26" s="179"/>
      <c r="E26" s="56">
        <v>968810</v>
      </c>
      <c r="F26" s="57">
        <v>898523</v>
      </c>
      <c r="H26" s="4"/>
      <c r="I26" s="4"/>
      <c r="J26" s="4"/>
    </row>
    <row r="27" spans="2:10" x14ac:dyDescent="0.2">
      <c r="B27" s="126" t="s">
        <v>51</v>
      </c>
      <c r="C27" s="126"/>
      <c r="D27" s="126"/>
      <c r="E27" s="18">
        <v>1723</v>
      </c>
      <c r="F27" s="43">
        <v>2073</v>
      </c>
      <c r="H27" s="4"/>
      <c r="I27" s="4"/>
      <c r="J27" s="4"/>
    </row>
    <row r="28" spans="2:10" ht="13.5" thickBot="1" x14ac:dyDescent="0.25">
      <c r="B28" s="130" t="s">
        <v>53</v>
      </c>
      <c r="C28" s="130"/>
      <c r="D28" s="130"/>
      <c r="E28" s="11">
        <v>970533</v>
      </c>
      <c r="F28" s="44">
        <v>900596</v>
      </c>
      <c r="H28" s="4"/>
      <c r="I28" s="4"/>
      <c r="J28" s="4"/>
    </row>
    <row r="29" spans="2:10" x14ac:dyDescent="0.2">
      <c r="B29" s="179"/>
      <c r="C29" s="179"/>
      <c r="D29" s="179"/>
      <c r="E29" s="23"/>
      <c r="F29" s="38"/>
      <c r="H29" s="4"/>
      <c r="I29" s="4"/>
      <c r="J29" s="4"/>
    </row>
    <row r="30" spans="2:10" x14ac:dyDescent="0.2">
      <c r="B30" s="125" t="s">
        <v>54</v>
      </c>
      <c r="C30" s="125"/>
      <c r="D30" s="125"/>
      <c r="E30" s="23">
        <v>44254</v>
      </c>
      <c r="F30" s="38">
        <v>48925</v>
      </c>
      <c r="H30" s="4"/>
      <c r="I30" s="4"/>
      <c r="J30" s="4"/>
    </row>
    <row r="31" spans="2:10" x14ac:dyDescent="0.2">
      <c r="B31" s="125" t="s">
        <v>55</v>
      </c>
      <c r="C31" s="125"/>
      <c r="D31" s="125"/>
      <c r="E31" s="23">
        <v>149806</v>
      </c>
      <c r="F31" s="38">
        <v>166551</v>
      </c>
      <c r="H31" s="4"/>
      <c r="I31" s="4"/>
      <c r="J31" s="4"/>
    </row>
    <row r="32" spans="2:10" x14ac:dyDescent="0.2">
      <c r="B32" s="125" t="s">
        <v>56</v>
      </c>
      <c r="C32" s="125"/>
      <c r="D32" s="125"/>
      <c r="E32" s="23">
        <v>35065</v>
      </c>
      <c r="F32" s="38">
        <v>48496</v>
      </c>
      <c r="H32" s="4"/>
      <c r="I32" s="4"/>
      <c r="J32" s="4"/>
    </row>
    <row r="33" spans="2:10" x14ac:dyDescent="0.2">
      <c r="B33" s="126" t="s">
        <v>57</v>
      </c>
      <c r="C33" s="126"/>
      <c r="D33" s="126"/>
      <c r="E33" s="18">
        <v>83726</v>
      </c>
      <c r="F33" s="43">
        <v>54963</v>
      </c>
      <c r="H33" s="4"/>
      <c r="I33" s="4"/>
      <c r="J33" s="4"/>
    </row>
    <row r="34" spans="2:10" ht="13.5" thickBot="1" x14ac:dyDescent="0.25">
      <c r="B34" s="130" t="s">
        <v>58</v>
      </c>
      <c r="C34" s="130"/>
      <c r="D34" s="130"/>
      <c r="E34" s="11">
        <v>312851</v>
      </c>
      <c r="F34" s="44">
        <v>318935</v>
      </c>
      <c r="H34" s="4"/>
      <c r="I34" s="4"/>
      <c r="J34" s="4"/>
    </row>
    <row r="35" spans="2:10" x14ac:dyDescent="0.2">
      <c r="B35" s="179"/>
      <c r="C35" s="179"/>
      <c r="D35" s="179"/>
      <c r="E35" s="23"/>
      <c r="F35" s="38"/>
      <c r="H35" s="4"/>
      <c r="I35" s="4"/>
      <c r="J35" s="4"/>
    </row>
    <row r="36" spans="2:10" x14ac:dyDescent="0.2">
      <c r="B36" s="125" t="s">
        <v>59</v>
      </c>
      <c r="C36" s="125"/>
      <c r="D36" s="125"/>
      <c r="E36" s="23">
        <v>94951</v>
      </c>
      <c r="F36" s="38">
        <v>88218</v>
      </c>
      <c r="H36" s="4"/>
      <c r="I36" s="4"/>
      <c r="J36" s="4"/>
    </row>
    <row r="37" spans="2:10" x14ac:dyDescent="0.2">
      <c r="B37" s="125" t="s">
        <v>208</v>
      </c>
      <c r="C37" s="125"/>
      <c r="D37" s="125"/>
      <c r="E37" s="23">
        <v>4382</v>
      </c>
      <c r="F37" s="38">
        <v>6621</v>
      </c>
      <c r="H37" s="4"/>
      <c r="I37" s="4"/>
      <c r="J37" s="4"/>
    </row>
    <row r="38" spans="2:10" x14ac:dyDescent="0.2">
      <c r="B38" s="125" t="s">
        <v>209</v>
      </c>
      <c r="C38" s="125"/>
      <c r="D38" s="125"/>
      <c r="E38" s="23">
        <v>13056</v>
      </c>
      <c r="F38" s="38">
        <v>11492</v>
      </c>
      <c r="H38" s="4"/>
      <c r="I38" s="4"/>
      <c r="J38" s="4"/>
    </row>
    <row r="39" spans="2:10" x14ac:dyDescent="0.2">
      <c r="B39" s="125" t="s">
        <v>54</v>
      </c>
      <c r="C39" s="125"/>
      <c r="D39" s="125"/>
      <c r="E39" s="23">
        <v>4287</v>
      </c>
      <c r="F39" s="38">
        <v>0</v>
      </c>
      <c r="H39" s="4"/>
      <c r="I39" s="4"/>
      <c r="J39" s="4"/>
    </row>
    <row r="40" spans="2:10" x14ac:dyDescent="0.2">
      <c r="B40" s="125" t="s">
        <v>56</v>
      </c>
      <c r="C40" s="125"/>
      <c r="D40" s="125"/>
      <c r="E40" s="23">
        <v>32573</v>
      </c>
      <c r="F40" s="38">
        <v>34074</v>
      </c>
      <c r="H40" s="4"/>
      <c r="I40" s="4"/>
      <c r="J40" s="4"/>
    </row>
    <row r="41" spans="2:10" x14ac:dyDescent="0.2">
      <c r="B41" s="125" t="s">
        <v>57</v>
      </c>
      <c r="C41" s="125"/>
      <c r="D41" s="125"/>
      <c r="E41" s="23">
        <v>103147</v>
      </c>
      <c r="F41" s="38">
        <v>90717</v>
      </c>
      <c r="H41" s="4"/>
      <c r="I41" s="4"/>
      <c r="J41" s="4"/>
    </row>
    <row r="42" spans="2:10" x14ac:dyDescent="0.2">
      <c r="B42" s="126" t="s">
        <v>102</v>
      </c>
      <c r="C42" s="126"/>
      <c r="D42" s="126"/>
      <c r="E42" s="18">
        <v>143788</v>
      </c>
      <c r="F42" s="43">
        <v>150694</v>
      </c>
      <c r="H42" s="4"/>
      <c r="I42" s="4"/>
      <c r="J42" s="4"/>
    </row>
    <row r="43" spans="2:10" ht="13.5" thickBot="1" x14ac:dyDescent="0.25">
      <c r="B43" s="130" t="s">
        <v>60</v>
      </c>
      <c r="C43" s="130"/>
      <c r="D43" s="130"/>
      <c r="E43" s="11">
        <v>396184</v>
      </c>
      <c r="F43" s="44">
        <v>381816</v>
      </c>
    </row>
    <row r="44" spans="2:10" x14ac:dyDescent="0.2">
      <c r="B44" s="179"/>
      <c r="C44" s="179"/>
      <c r="D44" s="179"/>
      <c r="E44" s="23"/>
      <c r="F44" s="38"/>
    </row>
    <row r="45" spans="2:10" x14ac:dyDescent="0.2">
      <c r="B45" s="180" t="s">
        <v>61</v>
      </c>
      <c r="C45" s="180"/>
      <c r="D45" s="180"/>
      <c r="E45" s="47">
        <v>1679568</v>
      </c>
      <c r="F45" s="48">
        <v>1601347</v>
      </c>
    </row>
    <row r="46" spans="2:10" x14ac:dyDescent="0.2">
      <c r="B46" s="1"/>
      <c r="C46" s="1"/>
      <c r="D46" s="1"/>
      <c r="E46" s="1"/>
      <c r="F46" s="1"/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N42"/>
  <sheetViews>
    <sheetView showGridLines="0" zoomScale="70" zoomScaleNormal="70" zoomScaleSheetLayoutView="85" workbookViewId="0">
      <selection activeCell="A2" sqref="A2"/>
    </sheetView>
  </sheetViews>
  <sheetFormatPr defaultRowHeight="12.75" x14ac:dyDescent="0.2"/>
  <cols>
    <col min="2" max="2" width="47.5703125" customWidth="1"/>
    <col min="3" max="8" width="10.7109375" customWidth="1"/>
  </cols>
  <sheetData>
    <row r="1" spans="2:14" x14ac:dyDescent="0.2">
      <c r="B1" s="1"/>
      <c r="C1" s="1"/>
      <c r="D1" s="1"/>
      <c r="E1" s="1"/>
      <c r="F1" s="1"/>
      <c r="G1" s="1"/>
      <c r="H1" s="1"/>
    </row>
    <row r="2" spans="2:14" ht="20.25" x14ac:dyDescent="0.3">
      <c r="B2" s="15" t="s">
        <v>62</v>
      </c>
      <c r="C2" s="1"/>
      <c r="D2" s="1"/>
      <c r="E2" s="1"/>
      <c r="F2" s="1"/>
      <c r="G2" s="1"/>
      <c r="H2" s="1"/>
    </row>
    <row r="3" spans="2:14" x14ac:dyDescent="0.2">
      <c r="B3" s="14" t="s">
        <v>155</v>
      </c>
      <c r="C3" s="1"/>
      <c r="D3" s="1"/>
      <c r="E3" s="1"/>
      <c r="F3" s="1"/>
      <c r="G3" s="1"/>
      <c r="H3" s="1"/>
    </row>
    <row r="4" spans="2:14" ht="13.5" thickBot="1" x14ac:dyDescent="0.25">
      <c r="B4" s="2"/>
      <c r="C4" s="1"/>
      <c r="D4" s="1"/>
      <c r="E4" s="1"/>
      <c r="F4" s="1"/>
      <c r="G4" s="1"/>
      <c r="H4" s="1"/>
    </row>
    <row r="5" spans="2:14" s="4" customFormat="1" ht="30" customHeight="1" thickBot="1" x14ac:dyDescent="0.25">
      <c r="B5" s="72" t="s">
        <v>151</v>
      </c>
      <c r="C5" s="5"/>
      <c r="D5" s="5"/>
      <c r="E5" s="127" t="s">
        <v>187</v>
      </c>
      <c r="F5" s="31" t="s">
        <v>186</v>
      </c>
      <c r="G5" s="127" t="s">
        <v>189</v>
      </c>
      <c r="H5" s="31" t="s">
        <v>190</v>
      </c>
      <c r="I5"/>
    </row>
    <row r="6" spans="2:14" x14ac:dyDescent="0.2">
      <c r="B6" s="188" t="s">
        <v>63</v>
      </c>
      <c r="C6" s="189"/>
      <c r="D6" s="189"/>
      <c r="E6" s="190">
        <v>203</v>
      </c>
      <c r="F6" s="189">
        <v>1528</v>
      </c>
      <c r="G6" s="23">
        <v>600</v>
      </c>
      <c r="H6" s="38">
        <v>21114</v>
      </c>
      <c r="J6" s="4"/>
      <c r="K6" s="4"/>
      <c r="L6" s="4"/>
      <c r="M6" s="4"/>
      <c r="N6" s="4"/>
    </row>
    <row r="7" spans="2:14" x14ac:dyDescent="0.2">
      <c r="B7" s="188"/>
      <c r="C7" s="189"/>
      <c r="D7" s="189"/>
      <c r="E7" s="190"/>
      <c r="F7" s="189"/>
      <c r="G7" s="23"/>
      <c r="H7" s="38"/>
      <c r="J7" s="4"/>
      <c r="K7" s="4"/>
      <c r="L7" s="4"/>
      <c r="M7" s="4"/>
      <c r="N7" s="4"/>
    </row>
    <row r="8" spans="2:14" x14ac:dyDescent="0.2">
      <c r="B8" s="208" t="s">
        <v>97</v>
      </c>
      <c r="C8" s="189"/>
      <c r="D8" s="189"/>
      <c r="E8" s="190">
        <v>278</v>
      </c>
      <c r="F8" s="189">
        <v>-2452</v>
      </c>
      <c r="G8" s="23">
        <v>-2364</v>
      </c>
      <c r="H8" s="38">
        <v>-1956</v>
      </c>
      <c r="J8" s="4"/>
      <c r="K8" s="4"/>
      <c r="L8" s="4"/>
      <c r="M8" s="4"/>
      <c r="N8" s="4"/>
    </row>
    <row r="9" spans="2:14" x14ac:dyDescent="0.2">
      <c r="B9" s="208" t="s">
        <v>210</v>
      </c>
      <c r="C9" s="189"/>
      <c r="D9" s="189"/>
      <c r="E9" s="190">
        <v>41536</v>
      </c>
      <c r="F9" s="189">
        <v>26696</v>
      </c>
      <c r="G9" s="23">
        <v>123096</v>
      </c>
      <c r="H9" s="38">
        <v>114711</v>
      </c>
      <c r="J9" s="4"/>
      <c r="K9" s="4"/>
      <c r="L9" s="4"/>
      <c r="M9" s="4"/>
      <c r="N9" s="4"/>
    </row>
    <row r="10" spans="2:14" x14ac:dyDescent="0.2">
      <c r="B10" s="188" t="s">
        <v>65</v>
      </c>
      <c r="C10" s="189"/>
      <c r="D10" s="189"/>
      <c r="E10" s="190">
        <v>1046</v>
      </c>
      <c r="F10" s="189">
        <v>1278</v>
      </c>
      <c r="G10" s="23">
        <v>3788</v>
      </c>
      <c r="H10" s="38">
        <v>4126</v>
      </c>
      <c r="J10" s="4"/>
      <c r="K10" s="4"/>
      <c r="L10" s="4"/>
      <c r="M10" s="4"/>
      <c r="N10" s="4"/>
    </row>
    <row r="11" spans="2:14" x14ac:dyDescent="0.2">
      <c r="B11" s="188" t="s">
        <v>64</v>
      </c>
      <c r="C11" s="189"/>
      <c r="D11" s="189"/>
      <c r="E11" s="190">
        <v>-9311</v>
      </c>
      <c r="F11" s="189">
        <v>-3905</v>
      </c>
      <c r="G11" s="23">
        <v>-15386</v>
      </c>
      <c r="H11" s="38">
        <v>-3702</v>
      </c>
      <c r="J11" s="4"/>
      <c r="K11" s="4"/>
      <c r="L11" s="4"/>
      <c r="M11" s="4"/>
      <c r="N11" s="4"/>
    </row>
    <row r="12" spans="2:14" x14ac:dyDescent="0.2">
      <c r="B12" s="188" t="s">
        <v>66</v>
      </c>
      <c r="C12" s="189"/>
      <c r="D12" s="189"/>
      <c r="E12" s="190"/>
      <c r="F12" s="189"/>
      <c r="G12" s="23"/>
      <c r="H12" s="38"/>
      <c r="J12" s="4"/>
      <c r="K12" s="4"/>
      <c r="L12" s="4"/>
      <c r="M12" s="4"/>
      <c r="N12" s="4"/>
    </row>
    <row r="13" spans="2:14" x14ac:dyDescent="0.2">
      <c r="B13" s="191" t="s">
        <v>67</v>
      </c>
      <c r="C13" s="189"/>
      <c r="D13" s="189"/>
      <c r="E13" s="190">
        <v>8968</v>
      </c>
      <c r="F13" s="189">
        <v>7599</v>
      </c>
      <c r="G13" s="23">
        <v>2468</v>
      </c>
      <c r="H13" s="38">
        <v>-3549</v>
      </c>
      <c r="J13" s="4"/>
      <c r="K13" s="4"/>
      <c r="L13" s="4"/>
      <c r="M13" s="4"/>
      <c r="N13" s="4"/>
    </row>
    <row r="14" spans="2:14" x14ac:dyDescent="0.2">
      <c r="B14" s="191" t="s">
        <v>68</v>
      </c>
      <c r="C14" s="189"/>
      <c r="D14" s="189"/>
      <c r="E14" s="190">
        <v>17257</v>
      </c>
      <c r="F14" s="189">
        <v>3574</v>
      </c>
      <c r="G14" s="23">
        <v>-18038</v>
      </c>
      <c r="H14" s="38">
        <v>-11592</v>
      </c>
      <c r="J14" s="4"/>
      <c r="K14" s="4"/>
      <c r="L14" s="4"/>
      <c r="M14" s="4"/>
      <c r="N14" s="4"/>
    </row>
    <row r="15" spans="2:14" ht="14.25" x14ac:dyDescent="0.2">
      <c r="B15" s="192" t="s">
        <v>98</v>
      </c>
      <c r="C15" s="193"/>
      <c r="D15" s="193"/>
      <c r="E15" s="194">
        <v>-1645</v>
      </c>
      <c r="F15" s="195">
        <v>3790</v>
      </c>
      <c r="G15" s="18">
        <v>29115</v>
      </c>
      <c r="H15" s="43">
        <v>15568</v>
      </c>
      <c r="J15" s="4"/>
      <c r="K15" s="4"/>
      <c r="L15" s="4"/>
      <c r="M15" s="4"/>
      <c r="N15" s="4"/>
    </row>
    <row r="16" spans="2:14" ht="13.5" thickBot="1" x14ac:dyDescent="0.25">
      <c r="B16" s="196" t="s">
        <v>71</v>
      </c>
      <c r="C16" s="197"/>
      <c r="D16" s="197"/>
      <c r="E16" s="198">
        <v>58332</v>
      </c>
      <c r="F16" s="197">
        <v>38108</v>
      </c>
      <c r="G16" s="11">
        <v>123279</v>
      </c>
      <c r="H16" s="44">
        <v>134720</v>
      </c>
      <c r="J16" s="4"/>
      <c r="K16" s="4"/>
      <c r="L16" s="4"/>
      <c r="M16" s="4"/>
      <c r="N16" s="4"/>
    </row>
    <row r="17" spans="2:14" x14ac:dyDescent="0.2">
      <c r="B17" s="199"/>
      <c r="C17" s="189"/>
      <c r="D17" s="189"/>
      <c r="E17" s="190"/>
      <c r="F17" s="189"/>
      <c r="G17" s="23"/>
      <c r="H17" s="38"/>
      <c r="J17" s="4"/>
      <c r="K17" s="4"/>
      <c r="L17" s="4"/>
      <c r="M17" s="4"/>
      <c r="N17" s="4"/>
    </row>
    <row r="18" spans="2:14" x14ac:dyDescent="0.2">
      <c r="B18" s="188" t="s">
        <v>69</v>
      </c>
      <c r="C18" s="189"/>
      <c r="D18" s="189"/>
      <c r="E18" s="190">
        <v>112</v>
      </c>
      <c r="F18" s="189">
        <v>158</v>
      </c>
      <c r="G18" s="23">
        <v>504</v>
      </c>
      <c r="H18" s="38">
        <v>1467</v>
      </c>
      <c r="J18" s="4"/>
      <c r="K18" s="4"/>
      <c r="L18" s="4"/>
      <c r="M18" s="4"/>
      <c r="N18" s="4"/>
    </row>
    <row r="19" spans="2:14" x14ac:dyDescent="0.2">
      <c r="B19" s="208" t="s">
        <v>213</v>
      </c>
      <c r="C19" s="189"/>
      <c r="D19" s="189"/>
      <c r="E19" s="190">
        <v>-57</v>
      </c>
      <c r="F19" s="189">
        <v>-1470</v>
      </c>
      <c r="G19" s="23">
        <v>-958</v>
      </c>
      <c r="H19" s="38">
        <v>-3817</v>
      </c>
      <c r="J19" s="4"/>
      <c r="K19" s="4"/>
      <c r="L19" s="4"/>
      <c r="M19" s="4"/>
      <c r="N19" s="4"/>
    </row>
    <row r="20" spans="2:14" x14ac:dyDescent="0.2">
      <c r="B20" s="218" t="s">
        <v>212</v>
      </c>
      <c r="C20" s="193"/>
      <c r="D20" s="193"/>
      <c r="E20" s="194">
        <v>-830</v>
      </c>
      <c r="F20" s="195">
        <v>-4416</v>
      </c>
      <c r="G20" s="18">
        <v>-4050</v>
      </c>
      <c r="H20" s="43">
        <v>-13741</v>
      </c>
      <c r="J20" s="4"/>
      <c r="K20" s="4"/>
      <c r="L20" s="4"/>
      <c r="M20" s="4"/>
      <c r="N20" s="4"/>
    </row>
    <row r="21" spans="2:14" ht="13.5" thickBot="1" x14ac:dyDescent="0.25">
      <c r="B21" s="196" t="s">
        <v>70</v>
      </c>
      <c r="C21" s="197"/>
      <c r="D21" s="197"/>
      <c r="E21" s="198">
        <v>57557</v>
      </c>
      <c r="F21" s="197">
        <v>32380</v>
      </c>
      <c r="G21" s="11">
        <v>118775</v>
      </c>
      <c r="H21" s="44">
        <v>118629</v>
      </c>
      <c r="J21" s="4"/>
      <c r="K21" s="4"/>
      <c r="L21" s="4"/>
      <c r="M21" s="4"/>
      <c r="N21" s="4"/>
    </row>
    <row r="22" spans="2:14" x14ac:dyDescent="0.2">
      <c r="B22" s="199"/>
      <c r="C22" s="189"/>
      <c r="D22" s="189"/>
      <c r="E22" s="190"/>
      <c r="F22" s="189"/>
      <c r="G22" s="23"/>
      <c r="H22" s="38"/>
      <c r="J22" s="4"/>
      <c r="K22" s="4"/>
      <c r="L22" s="4"/>
      <c r="M22" s="4"/>
      <c r="N22" s="4"/>
    </row>
    <row r="23" spans="2:14" x14ac:dyDescent="0.2">
      <c r="B23" s="188" t="s">
        <v>72</v>
      </c>
      <c r="C23" s="189"/>
      <c r="D23" s="189"/>
      <c r="E23" s="190">
        <v>-22889</v>
      </c>
      <c r="F23" s="189">
        <v>-18528</v>
      </c>
      <c r="G23" s="23">
        <v>-86154</v>
      </c>
      <c r="H23" s="38">
        <v>-72700</v>
      </c>
      <c r="J23" s="4"/>
      <c r="K23" s="4"/>
      <c r="L23" s="4"/>
      <c r="M23" s="4"/>
      <c r="N23" s="4"/>
    </row>
    <row r="24" spans="2:14" x14ac:dyDescent="0.2">
      <c r="B24" s="188" t="s">
        <v>73</v>
      </c>
      <c r="C24" s="189"/>
      <c r="D24" s="189"/>
      <c r="E24" s="190">
        <v>-4018</v>
      </c>
      <c r="F24" s="189">
        <v>-4592</v>
      </c>
      <c r="G24" s="23">
        <v>-21577</v>
      </c>
      <c r="H24" s="38">
        <v>-16564</v>
      </c>
      <c r="J24" s="4"/>
      <c r="K24" s="4"/>
      <c r="L24" s="4"/>
      <c r="M24" s="4"/>
      <c r="N24" s="4"/>
    </row>
    <row r="25" spans="2:14" x14ac:dyDescent="0.2">
      <c r="B25" s="208" t="s">
        <v>194</v>
      </c>
      <c r="C25" s="189"/>
      <c r="D25" s="189"/>
      <c r="E25" s="190">
        <v>-28175</v>
      </c>
      <c r="F25" s="189">
        <v>-10776</v>
      </c>
      <c r="G25" s="23">
        <v>-46651</v>
      </c>
      <c r="H25" s="38">
        <v>-17280</v>
      </c>
      <c r="J25" s="4"/>
      <c r="K25" s="4"/>
      <c r="L25" s="4"/>
      <c r="M25" s="4"/>
      <c r="N25" s="4"/>
    </row>
    <row r="26" spans="2:14" x14ac:dyDescent="0.2">
      <c r="B26" s="208" t="s">
        <v>153</v>
      </c>
      <c r="C26" s="189"/>
      <c r="D26" s="189"/>
      <c r="E26" s="190">
        <v>62</v>
      </c>
      <c r="F26" s="189">
        <v>58</v>
      </c>
      <c r="G26" s="23">
        <v>167</v>
      </c>
      <c r="H26" s="38">
        <v>58</v>
      </c>
      <c r="J26" s="4"/>
      <c r="K26" s="4"/>
      <c r="L26" s="4"/>
      <c r="M26" s="4"/>
      <c r="N26" s="4"/>
    </row>
    <row r="27" spans="2:14" ht="13.5" thickBot="1" x14ac:dyDescent="0.25">
      <c r="B27" s="196" t="s">
        <v>90</v>
      </c>
      <c r="C27" s="197"/>
      <c r="D27" s="197"/>
      <c r="E27" s="198">
        <v>-55020</v>
      </c>
      <c r="F27" s="197">
        <v>-33838</v>
      </c>
      <c r="G27" s="11">
        <v>-154215</v>
      </c>
      <c r="H27" s="44">
        <v>-106486</v>
      </c>
      <c r="J27" s="4"/>
      <c r="K27" s="4"/>
      <c r="L27" s="4"/>
      <c r="M27" s="4"/>
      <c r="N27" s="4"/>
    </row>
    <row r="28" spans="2:14" x14ac:dyDescent="0.2">
      <c r="B28" s="199"/>
      <c r="C28" s="189"/>
      <c r="D28" s="189"/>
      <c r="E28" s="190"/>
      <c r="F28" s="189"/>
      <c r="G28" s="23"/>
      <c r="H28" s="38"/>
      <c r="J28" s="4"/>
      <c r="K28" s="4"/>
      <c r="L28" s="4"/>
      <c r="M28" s="4"/>
      <c r="N28" s="4"/>
    </row>
    <row r="29" spans="2:14" x14ac:dyDescent="0.2">
      <c r="B29" s="208" t="s">
        <v>193</v>
      </c>
      <c r="C29" s="189"/>
      <c r="D29" s="189"/>
      <c r="E29" s="190">
        <v>0</v>
      </c>
      <c r="F29" s="189">
        <v>-175000</v>
      </c>
      <c r="G29" s="23">
        <v>0</v>
      </c>
      <c r="H29" s="38">
        <v>-175000</v>
      </c>
      <c r="J29" s="4"/>
      <c r="K29" s="4"/>
      <c r="L29" s="4"/>
      <c r="M29" s="4"/>
      <c r="N29" s="4"/>
    </row>
    <row r="30" spans="2:14" x14ac:dyDescent="0.2">
      <c r="B30" s="208" t="s">
        <v>148</v>
      </c>
      <c r="C30" s="189"/>
      <c r="D30" s="189"/>
      <c r="E30" s="190">
        <v>15000</v>
      </c>
      <c r="F30" s="189">
        <v>50000</v>
      </c>
      <c r="G30" s="23">
        <v>-5000</v>
      </c>
      <c r="H30" s="38">
        <v>50000</v>
      </c>
      <c r="J30" s="4"/>
      <c r="K30" s="4"/>
      <c r="L30" s="4"/>
      <c r="M30" s="4"/>
      <c r="N30" s="4"/>
    </row>
    <row r="31" spans="2:14" x14ac:dyDescent="0.2">
      <c r="B31" s="188" t="s">
        <v>147</v>
      </c>
      <c r="C31" s="189"/>
      <c r="D31" s="189"/>
      <c r="E31" s="190">
        <v>0</v>
      </c>
      <c r="F31" s="189">
        <v>0</v>
      </c>
      <c r="G31" s="23">
        <v>-126</v>
      </c>
      <c r="H31" s="38">
        <v>0</v>
      </c>
      <c r="J31" s="4"/>
      <c r="K31" s="4"/>
      <c r="L31" s="4"/>
      <c r="M31" s="4"/>
      <c r="N31" s="4"/>
    </row>
    <row r="32" spans="2:14" x14ac:dyDescent="0.2">
      <c r="B32" s="208" t="s">
        <v>192</v>
      </c>
      <c r="C32" s="189"/>
      <c r="D32" s="189"/>
      <c r="E32" s="190">
        <v>0</v>
      </c>
      <c r="F32" s="189">
        <v>-177</v>
      </c>
      <c r="G32" s="23">
        <v>0</v>
      </c>
      <c r="H32" s="38">
        <v>-177</v>
      </c>
      <c r="J32" s="4"/>
      <c r="K32" s="4"/>
      <c r="L32" s="4"/>
      <c r="M32" s="4"/>
      <c r="N32" s="4"/>
    </row>
    <row r="33" spans="2:14" x14ac:dyDescent="0.2">
      <c r="B33" s="200" t="s">
        <v>74</v>
      </c>
      <c r="C33" s="193"/>
      <c r="D33" s="193"/>
      <c r="E33" s="194">
        <v>4484</v>
      </c>
      <c r="F33" s="195">
        <v>977</v>
      </c>
      <c r="G33" s="18">
        <v>34397</v>
      </c>
      <c r="H33" s="43">
        <v>6794</v>
      </c>
      <c r="J33" s="4"/>
      <c r="K33" s="4"/>
      <c r="L33" s="4"/>
      <c r="M33" s="4"/>
      <c r="N33" s="4"/>
    </row>
    <row r="34" spans="2:14" ht="13.5" thickBot="1" x14ac:dyDescent="0.25">
      <c r="B34" s="196" t="s">
        <v>91</v>
      </c>
      <c r="C34" s="197"/>
      <c r="D34" s="197"/>
      <c r="E34" s="198">
        <v>19484</v>
      </c>
      <c r="F34" s="197">
        <v>-124200</v>
      </c>
      <c r="G34" s="11">
        <v>29271</v>
      </c>
      <c r="H34" s="44">
        <v>-118383</v>
      </c>
      <c r="J34" s="4"/>
      <c r="K34" s="4"/>
      <c r="L34" s="4"/>
      <c r="M34" s="4"/>
      <c r="N34" s="4"/>
    </row>
    <row r="35" spans="2:14" x14ac:dyDescent="0.2">
      <c r="B35" s="199"/>
      <c r="C35" s="189"/>
      <c r="D35" s="189"/>
      <c r="E35" s="190"/>
      <c r="F35" s="189"/>
      <c r="G35" s="23"/>
      <c r="H35" s="38"/>
      <c r="J35" s="4"/>
      <c r="K35" s="4"/>
      <c r="L35" s="4"/>
      <c r="M35" s="4"/>
      <c r="N35" s="4"/>
    </row>
    <row r="36" spans="2:14" x14ac:dyDescent="0.2">
      <c r="B36" s="201" t="s">
        <v>214</v>
      </c>
      <c r="C36" s="202"/>
      <c r="D36" s="202"/>
      <c r="E36" s="203">
        <v>22021</v>
      </c>
      <c r="F36" s="204">
        <v>-125658</v>
      </c>
      <c r="G36" s="13">
        <v>-6169</v>
      </c>
      <c r="H36" s="45">
        <v>-106240</v>
      </c>
      <c r="J36" s="4"/>
      <c r="K36" s="4"/>
      <c r="L36" s="4"/>
      <c r="M36" s="4"/>
      <c r="N36" s="4"/>
    </row>
    <row r="37" spans="2:14" x14ac:dyDescent="0.2">
      <c r="B37" s="205" t="s">
        <v>103</v>
      </c>
      <c r="C37" s="202"/>
      <c r="D37" s="202"/>
      <c r="E37" s="206">
        <v>124427</v>
      </c>
      <c r="F37" s="207">
        <v>278621</v>
      </c>
      <c r="G37" s="25">
        <v>152949</v>
      </c>
      <c r="H37" s="46">
        <v>257785</v>
      </c>
      <c r="J37" s="4"/>
      <c r="K37" s="4"/>
      <c r="L37" s="4"/>
      <c r="M37" s="4"/>
      <c r="N37" s="4"/>
    </row>
    <row r="38" spans="2:14" x14ac:dyDescent="0.2">
      <c r="B38" s="200" t="s">
        <v>87</v>
      </c>
      <c r="C38" s="193"/>
      <c r="D38" s="193"/>
      <c r="E38" s="194">
        <v>1117</v>
      </c>
      <c r="F38" s="195">
        <v>-14</v>
      </c>
      <c r="G38" s="18">
        <v>785</v>
      </c>
      <c r="H38" s="43">
        <v>1404</v>
      </c>
      <c r="J38" s="4"/>
      <c r="K38" s="4"/>
      <c r="L38" s="4"/>
      <c r="M38" s="4"/>
      <c r="N38" s="4"/>
    </row>
    <row r="39" spans="2:14" ht="13.5" thickBot="1" x14ac:dyDescent="0.25">
      <c r="B39" s="196" t="s">
        <v>75</v>
      </c>
      <c r="C39" s="197"/>
      <c r="D39" s="197"/>
      <c r="E39" s="198">
        <v>147565</v>
      </c>
      <c r="F39" s="197">
        <v>152949</v>
      </c>
      <c r="G39" s="11">
        <v>147565</v>
      </c>
      <c r="H39" s="44">
        <v>152949</v>
      </c>
      <c r="J39" s="4"/>
      <c r="K39" s="4"/>
      <c r="L39" s="4"/>
      <c r="M39" s="4"/>
      <c r="N39" s="4"/>
    </row>
    <row r="40" spans="2:14" x14ac:dyDescent="0.2">
      <c r="B40" s="52"/>
      <c r="C40" s="50"/>
      <c r="J40" s="4"/>
      <c r="K40" s="4"/>
      <c r="L40" s="4"/>
      <c r="M40" s="4"/>
      <c r="N40" s="4"/>
    </row>
    <row r="41" spans="2:14" ht="14.25" x14ac:dyDescent="0.2">
      <c r="B41" s="3" t="s">
        <v>211</v>
      </c>
      <c r="C41" s="1"/>
      <c r="D41" s="1"/>
      <c r="E41" s="1"/>
      <c r="F41" s="1"/>
      <c r="G41" s="1"/>
      <c r="H41" s="1"/>
      <c r="J41" s="4"/>
      <c r="K41" s="4"/>
      <c r="L41" s="4"/>
      <c r="M41" s="4"/>
      <c r="N41" s="4"/>
    </row>
    <row r="42" spans="2:14" x14ac:dyDescent="0.2">
      <c r="J42" s="4"/>
      <c r="K42" s="4"/>
      <c r="L42" s="4"/>
      <c r="M42" s="4"/>
      <c r="N42" s="4"/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L47"/>
  <sheetViews>
    <sheetView showGridLines="0" zoomScale="70" zoomScaleNormal="70" zoomScaleSheetLayoutView="100" workbookViewId="0">
      <selection activeCell="A2" sqref="A2"/>
    </sheetView>
  </sheetViews>
  <sheetFormatPr defaultRowHeight="12.75" x14ac:dyDescent="0.2"/>
  <cols>
    <col min="2" max="2" width="47.5703125" customWidth="1"/>
    <col min="3" max="8" width="10.7109375" customWidth="1"/>
    <col min="9" max="9" width="2.140625" customWidth="1"/>
    <col min="11" max="11" width="2.140625" customWidth="1"/>
  </cols>
  <sheetData>
    <row r="1" spans="1:12" x14ac:dyDescent="0.2">
      <c r="B1" s="1"/>
      <c r="C1" s="1"/>
      <c r="D1" s="1"/>
      <c r="E1" s="1"/>
      <c r="F1" s="1"/>
      <c r="G1" s="1"/>
      <c r="H1" s="1"/>
    </row>
    <row r="2" spans="1:12" ht="20.25" x14ac:dyDescent="0.3">
      <c r="B2" s="15" t="s">
        <v>28</v>
      </c>
      <c r="C2" s="1"/>
      <c r="D2" s="1"/>
      <c r="E2" s="1"/>
      <c r="F2" s="1"/>
      <c r="G2" s="1"/>
      <c r="H2" s="1"/>
    </row>
    <row r="3" spans="1:12" x14ac:dyDescent="0.2">
      <c r="B3" s="14" t="s">
        <v>100</v>
      </c>
      <c r="C3" s="1"/>
      <c r="D3" s="1"/>
      <c r="E3" s="1"/>
      <c r="F3" s="1"/>
      <c r="G3" s="1"/>
      <c r="H3" s="1"/>
    </row>
    <row r="4" spans="1:12" ht="13.5" thickBot="1" x14ac:dyDescent="0.25">
      <c r="B4" s="2"/>
      <c r="C4" s="1"/>
      <c r="D4" s="1"/>
      <c r="E4" s="1"/>
      <c r="F4" s="1"/>
      <c r="G4" s="1"/>
      <c r="H4" s="1"/>
    </row>
    <row r="5" spans="1:12" s="4" customFormat="1" ht="24.75" customHeight="1" thickBot="1" x14ac:dyDescent="0.25">
      <c r="A5"/>
      <c r="B5" s="72" t="s">
        <v>151</v>
      </c>
      <c r="C5" s="5" t="s">
        <v>109</v>
      </c>
      <c r="D5" s="5" t="s">
        <v>110</v>
      </c>
      <c r="E5" s="5" t="s">
        <v>111</v>
      </c>
      <c r="F5" s="5" t="s">
        <v>217</v>
      </c>
      <c r="G5" s="5" t="s">
        <v>152</v>
      </c>
      <c r="H5" s="6" t="s">
        <v>156</v>
      </c>
      <c r="J5" s="114" t="s">
        <v>157</v>
      </c>
      <c r="L5" s="87" t="s">
        <v>112</v>
      </c>
    </row>
    <row r="6" spans="1:12" x14ac:dyDescent="0.2">
      <c r="B6" s="39" t="s">
        <v>15</v>
      </c>
      <c r="C6" s="40">
        <v>234564</v>
      </c>
      <c r="D6" s="40">
        <v>258399</v>
      </c>
      <c r="E6" s="40">
        <v>205275</v>
      </c>
      <c r="F6" s="40">
        <v>264613</v>
      </c>
      <c r="G6" s="40">
        <v>254231</v>
      </c>
      <c r="H6" s="41">
        <f>'2. Cons Stat of Income'!C6</f>
        <v>282488</v>
      </c>
      <c r="J6" s="42">
        <f>'2. Cons Stat of Income'!E6</f>
        <v>1006607</v>
      </c>
      <c r="L6" s="88">
        <v>950292</v>
      </c>
    </row>
    <row r="7" spans="1:12" x14ac:dyDescent="0.2">
      <c r="B7" s="33" t="s">
        <v>88</v>
      </c>
      <c r="C7" s="17">
        <v>101271</v>
      </c>
      <c r="D7" s="17">
        <v>125517</v>
      </c>
      <c r="E7" s="17">
        <v>95403</v>
      </c>
      <c r="F7" s="17">
        <v>129993</v>
      </c>
      <c r="G7" s="17">
        <v>119161</v>
      </c>
      <c r="H7" s="18">
        <f>'2. Cons Stat of Income'!C7</f>
        <v>143523</v>
      </c>
      <c r="J7" s="43">
        <f>'2. Cons Stat of Income'!E7</f>
        <v>488080</v>
      </c>
      <c r="L7" s="89">
        <v>426966</v>
      </c>
    </row>
    <row r="8" spans="1:12" ht="13.5" thickBot="1" x14ac:dyDescent="0.25">
      <c r="B8" s="9" t="s">
        <v>0</v>
      </c>
      <c r="C8" s="10">
        <v>133293</v>
      </c>
      <c r="D8" s="10">
        <v>132882</v>
      </c>
      <c r="E8" s="10">
        <v>109872</v>
      </c>
      <c r="F8" s="10">
        <v>134620</v>
      </c>
      <c r="G8" s="10">
        <v>135070</v>
      </c>
      <c r="H8" s="11">
        <f>'2. Cons Stat of Income'!C8</f>
        <v>138965</v>
      </c>
      <c r="J8" s="44">
        <f>'2. Cons Stat of Income'!E8</f>
        <v>518527</v>
      </c>
      <c r="L8" s="90">
        <v>523326</v>
      </c>
    </row>
    <row r="9" spans="1:12" x14ac:dyDescent="0.2">
      <c r="B9" s="21"/>
      <c r="C9" s="32"/>
      <c r="D9" s="32"/>
      <c r="E9" s="32"/>
      <c r="F9" s="32"/>
      <c r="G9" s="32"/>
      <c r="H9" s="58"/>
      <c r="J9" s="118"/>
      <c r="L9" s="91"/>
    </row>
    <row r="10" spans="1:12" x14ac:dyDescent="0.2">
      <c r="A10" s="73"/>
      <c r="B10" s="19" t="s">
        <v>1</v>
      </c>
      <c r="C10" s="38">
        <v>39052</v>
      </c>
      <c r="D10" s="38">
        <v>45559</v>
      </c>
      <c r="E10" s="38">
        <v>43290</v>
      </c>
      <c r="F10" s="38">
        <v>52071</v>
      </c>
      <c r="G10" s="38">
        <v>43275</v>
      </c>
      <c r="H10" s="23">
        <f>'2. Cons Stat of Income'!C10</f>
        <v>46807</v>
      </c>
      <c r="J10" s="38">
        <f>'2. Cons Stat of Income'!E10</f>
        <v>185443</v>
      </c>
      <c r="L10" s="92">
        <v>174014</v>
      </c>
    </row>
    <row r="11" spans="1:12" x14ac:dyDescent="0.2">
      <c r="B11" s="19" t="s">
        <v>2</v>
      </c>
      <c r="C11" s="38">
        <v>26227</v>
      </c>
      <c r="D11" s="38">
        <v>19578</v>
      </c>
      <c r="E11" s="38">
        <v>18522</v>
      </c>
      <c r="F11" s="38">
        <v>18644</v>
      </c>
      <c r="G11" s="38">
        <v>19589</v>
      </c>
      <c r="H11" s="23">
        <f>'2. Cons Stat of Income'!C11</f>
        <v>19939</v>
      </c>
      <c r="J11" s="38">
        <f>'2. Cons Stat of Income'!E11</f>
        <v>76694</v>
      </c>
      <c r="L11" s="92">
        <v>88100</v>
      </c>
    </row>
    <row r="12" spans="1:12" x14ac:dyDescent="0.2">
      <c r="B12" s="19" t="s">
        <v>3</v>
      </c>
      <c r="C12" s="38">
        <v>18993</v>
      </c>
      <c r="D12" s="38">
        <v>19768</v>
      </c>
      <c r="E12" s="38">
        <v>9748</v>
      </c>
      <c r="F12" s="38">
        <v>25297</v>
      </c>
      <c r="G12" s="38">
        <v>22616</v>
      </c>
      <c r="H12" s="23">
        <f>'2. Cons Stat of Income'!C12</f>
        <v>25777</v>
      </c>
      <c r="J12" s="38">
        <f>'2. Cons Stat of Income'!E12</f>
        <v>83438</v>
      </c>
      <c r="L12" s="92">
        <v>69559</v>
      </c>
    </row>
    <row r="13" spans="1:12" x14ac:dyDescent="0.2">
      <c r="B13" s="33" t="s">
        <v>4</v>
      </c>
      <c r="C13" s="43">
        <v>41178</v>
      </c>
      <c r="D13" s="43">
        <v>46449</v>
      </c>
      <c r="E13" s="43">
        <v>43381</v>
      </c>
      <c r="F13" s="43">
        <v>38029</v>
      </c>
      <c r="G13" s="43">
        <v>44703</v>
      </c>
      <c r="H13" s="18">
        <f>'2. Cons Stat of Income'!C13</f>
        <v>46239</v>
      </c>
      <c r="J13" s="43">
        <f>'2. Cons Stat of Income'!E13</f>
        <v>172352</v>
      </c>
      <c r="L13" s="89">
        <v>170539</v>
      </c>
    </row>
    <row r="14" spans="1:12" x14ac:dyDescent="0.2">
      <c r="B14" s="8" t="s">
        <v>5</v>
      </c>
      <c r="C14" s="12">
        <v>125450</v>
      </c>
      <c r="D14" s="12">
        <v>131354</v>
      </c>
      <c r="E14" s="12">
        <v>114941</v>
      </c>
      <c r="F14" s="12">
        <v>134041</v>
      </c>
      <c r="G14" s="12">
        <v>130183</v>
      </c>
      <c r="H14" s="13">
        <f>'2. Cons Stat of Income'!C14</f>
        <v>138762</v>
      </c>
      <c r="J14" s="45">
        <f>'2. Cons Stat of Income'!E14</f>
        <v>517927</v>
      </c>
      <c r="L14" s="93">
        <v>502212</v>
      </c>
    </row>
    <row r="15" spans="1:12" ht="12.75" customHeight="1" x14ac:dyDescent="0.2">
      <c r="B15" s="7"/>
      <c r="C15" s="17"/>
      <c r="D15" s="17"/>
      <c r="E15" s="17"/>
      <c r="F15" s="17"/>
      <c r="G15" s="17"/>
      <c r="H15" s="18"/>
      <c r="J15" s="43"/>
      <c r="L15" s="89"/>
    </row>
    <row r="16" spans="1:12" ht="13.5" thickBot="1" x14ac:dyDescent="0.25">
      <c r="B16" s="9" t="s">
        <v>113</v>
      </c>
      <c r="C16" s="10">
        <v>7843</v>
      </c>
      <c r="D16" s="10">
        <v>1528</v>
      </c>
      <c r="E16" s="10">
        <v>-5069</v>
      </c>
      <c r="F16" s="10">
        <v>579</v>
      </c>
      <c r="G16" s="10">
        <v>4887</v>
      </c>
      <c r="H16" s="11">
        <f>'2. Cons Stat of Income'!C16</f>
        <v>203</v>
      </c>
      <c r="J16" s="44">
        <f>'2. Cons Stat of Income'!E16</f>
        <v>600</v>
      </c>
      <c r="L16" s="90">
        <v>21114</v>
      </c>
    </row>
    <row r="17" spans="1:12" ht="4.5" customHeight="1" x14ac:dyDescent="0.2">
      <c r="B17" s="8"/>
      <c r="C17" s="12"/>
      <c r="D17" s="12"/>
      <c r="E17" s="12"/>
      <c r="F17" s="12"/>
      <c r="G17" s="12"/>
      <c r="H17" s="13"/>
      <c r="I17" s="134"/>
      <c r="J17" s="45"/>
      <c r="K17" s="134"/>
      <c r="L17" s="93"/>
    </row>
    <row r="18" spans="1:12" x14ac:dyDescent="0.2">
      <c r="B18" s="135" t="s">
        <v>23</v>
      </c>
      <c r="C18" s="136">
        <v>41001</v>
      </c>
      <c r="D18" s="136">
        <v>28224</v>
      </c>
      <c r="E18" s="136">
        <v>21424</v>
      </c>
      <c r="F18" s="136">
        <v>27841</v>
      </c>
      <c r="G18" s="136">
        <v>32692</v>
      </c>
      <c r="H18" s="137">
        <f>H16+'4. Cons Stat of CF'!E9</f>
        <v>41739</v>
      </c>
      <c r="I18" s="138"/>
      <c r="J18" s="139">
        <f>J16+'4. Cons Stat of CF'!G9</f>
        <v>123696</v>
      </c>
      <c r="K18" s="138"/>
      <c r="L18" s="140">
        <v>135825</v>
      </c>
    </row>
    <row r="19" spans="1:12" ht="4.5" customHeight="1" x14ac:dyDescent="0.2">
      <c r="B19" s="21"/>
      <c r="C19" s="22"/>
      <c r="D19" s="22"/>
      <c r="E19" s="22"/>
      <c r="F19" s="22"/>
      <c r="G19" s="22"/>
      <c r="H19" s="23"/>
      <c r="I19" s="134"/>
      <c r="J19" s="38"/>
      <c r="K19" s="134"/>
      <c r="L19" s="92"/>
    </row>
    <row r="20" spans="1:12" x14ac:dyDescent="0.2">
      <c r="B20" s="19" t="s">
        <v>16</v>
      </c>
      <c r="C20" s="22">
        <v>-1017</v>
      </c>
      <c r="D20" s="22">
        <v>-1118</v>
      </c>
      <c r="E20" s="22">
        <v>-204</v>
      </c>
      <c r="F20" s="22">
        <v>-223</v>
      </c>
      <c r="G20" s="22">
        <v>-328</v>
      </c>
      <c r="H20" s="23">
        <f>'2. Cons Stat of Income'!C18</f>
        <v>-170</v>
      </c>
      <c r="J20" s="38">
        <f>'2. Cons Stat of Income'!E18</f>
        <v>-925</v>
      </c>
      <c r="L20" s="92">
        <v>-3145</v>
      </c>
    </row>
    <row r="21" spans="1:12" x14ac:dyDescent="0.2">
      <c r="B21" s="19" t="s">
        <v>17</v>
      </c>
      <c r="C21" s="22">
        <v>-657</v>
      </c>
      <c r="D21" s="22">
        <v>-1581</v>
      </c>
      <c r="E21" s="22">
        <v>-2574</v>
      </c>
      <c r="F21" s="22">
        <v>301</v>
      </c>
      <c r="G21" s="22">
        <v>-2633</v>
      </c>
      <c r="H21" s="23">
        <f>'2. Cons Stat of Income'!C19</f>
        <v>-2437</v>
      </c>
      <c r="J21" s="38">
        <f>'2. Cons Stat of Income'!E19</f>
        <v>-7343</v>
      </c>
      <c r="L21" s="92">
        <v>-3720</v>
      </c>
    </row>
    <row r="22" spans="1:12" x14ac:dyDescent="0.2">
      <c r="B22" s="33" t="s">
        <v>18</v>
      </c>
      <c r="C22" s="17">
        <v>232</v>
      </c>
      <c r="D22" s="17">
        <v>81</v>
      </c>
      <c r="E22" s="17">
        <v>97</v>
      </c>
      <c r="F22" s="17">
        <v>116</v>
      </c>
      <c r="G22" s="17">
        <v>-210</v>
      </c>
      <c r="H22" s="18">
        <f>'2. Cons Stat of Income'!C20</f>
        <v>164</v>
      </c>
      <c r="J22" s="43">
        <f>'2. Cons Stat of Income'!E20</f>
        <v>167</v>
      </c>
      <c r="L22" s="89">
        <v>374</v>
      </c>
    </row>
    <row r="23" spans="1:12" ht="13.5" thickBot="1" x14ac:dyDescent="0.25">
      <c r="B23" s="9" t="s">
        <v>7</v>
      </c>
      <c r="C23" s="10">
        <v>6401</v>
      </c>
      <c r="D23" s="10">
        <v>-1090</v>
      </c>
      <c r="E23" s="10">
        <v>-7750</v>
      </c>
      <c r="F23" s="10">
        <v>773</v>
      </c>
      <c r="G23" s="10">
        <v>1716</v>
      </c>
      <c r="H23" s="11">
        <f>'2. Cons Stat of Income'!C21</f>
        <v>-2240</v>
      </c>
      <c r="J23" s="44">
        <f>'2. Cons Stat of Income'!E21</f>
        <v>-7501</v>
      </c>
      <c r="L23" s="90">
        <v>14623</v>
      </c>
    </row>
    <row r="24" spans="1:12" x14ac:dyDescent="0.2">
      <c r="B24" s="21"/>
      <c r="C24" s="22"/>
      <c r="D24" s="22"/>
      <c r="E24" s="22"/>
      <c r="F24" s="22"/>
      <c r="G24" s="22"/>
      <c r="H24" s="23"/>
      <c r="J24" s="38"/>
      <c r="L24" s="92"/>
    </row>
    <row r="25" spans="1:12" x14ac:dyDescent="0.2">
      <c r="B25" s="33" t="s">
        <v>215</v>
      </c>
      <c r="C25" s="17">
        <v>-619</v>
      </c>
      <c r="D25" s="17">
        <v>1558</v>
      </c>
      <c r="E25" s="17">
        <v>845</v>
      </c>
      <c r="F25" s="17">
        <v>1762</v>
      </c>
      <c r="G25" s="17">
        <v>8</v>
      </c>
      <c r="H25" s="18">
        <f>'2. Cons Stat of Income'!C23</f>
        <v>23179</v>
      </c>
      <c r="J25" s="43">
        <f>'2. Cons Stat of Income'!E23</f>
        <v>25794</v>
      </c>
      <c r="L25" s="89">
        <v>8032</v>
      </c>
    </row>
    <row r="26" spans="1:12" ht="13.5" thickBot="1" x14ac:dyDescent="0.25">
      <c r="B26" s="9" t="s">
        <v>8</v>
      </c>
      <c r="C26" s="10">
        <v>5782</v>
      </c>
      <c r="D26" s="10">
        <v>468</v>
      </c>
      <c r="E26" s="10">
        <v>-6905</v>
      </c>
      <c r="F26" s="10">
        <v>2535</v>
      </c>
      <c r="G26" s="10">
        <v>1724</v>
      </c>
      <c r="H26" s="11">
        <f>'2. Cons Stat of Income'!C24</f>
        <v>20939</v>
      </c>
      <c r="J26" s="44">
        <f>'2. Cons Stat of Income'!E24</f>
        <v>18293</v>
      </c>
      <c r="L26" s="90">
        <v>22655</v>
      </c>
    </row>
    <row r="27" spans="1:12" ht="13.5" thickBot="1" x14ac:dyDescent="0.25">
      <c r="B27" s="21"/>
      <c r="C27" s="22"/>
      <c r="D27" s="22"/>
      <c r="E27" s="22"/>
      <c r="F27" s="22"/>
      <c r="G27" s="22"/>
      <c r="H27" s="23"/>
      <c r="J27" s="38"/>
      <c r="L27" s="92"/>
    </row>
    <row r="28" spans="1:12" x14ac:dyDescent="0.2">
      <c r="B28" s="69" t="s">
        <v>83</v>
      </c>
      <c r="C28" s="71"/>
      <c r="D28" s="71"/>
      <c r="E28" s="71"/>
      <c r="F28" s="71"/>
      <c r="G28" s="71"/>
      <c r="H28" s="70"/>
      <c r="J28" s="111"/>
      <c r="L28" s="94"/>
    </row>
    <row r="29" spans="1:12" s="76" customFormat="1" x14ac:dyDescent="0.2">
      <c r="A29"/>
      <c r="B29" s="19" t="s">
        <v>10</v>
      </c>
      <c r="C29" s="74">
        <v>0.56999999999999995</v>
      </c>
      <c r="D29" s="74">
        <v>0.51</v>
      </c>
      <c r="E29" s="74">
        <v>0.54</v>
      </c>
      <c r="F29" s="74">
        <v>0.51</v>
      </c>
      <c r="G29" s="74">
        <v>0.53</v>
      </c>
      <c r="H29" s="75">
        <f>'1. Key figures table'!C12</f>
        <v>0.49</v>
      </c>
      <c r="J29" s="119">
        <f>'1. Key figures table'!F12</f>
        <v>0.52</v>
      </c>
      <c r="L29" s="95">
        <v>0.55000000000000004</v>
      </c>
    </row>
    <row r="30" spans="1:12" s="76" customFormat="1" x14ac:dyDescent="0.2">
      <c r="B30" s="19" t="s">
        <v>24</v>
      </c>
      <c r="C30" s="119">
        <v>0.17</v>
      </c>
      <c r="D30" s="74">
        <v>0.11</v>
      </c>
      <c r="E30" s="119">
        <v>0.1</v>
      </c>
      <c r="F30" s="119">
        <v>0.11</v>
      </c>
      <c r="G30" s="74">
        <v>0.13</v>
      </c>
      <c r="H30" s="75">
        <f>'1. Key figures table'!C14</f>
        <v>0.15</v>
      </c>
      <c r="I30" s="141"/>
      <c r="J30" s="119">
        <v>0.12</v>
      </c>
      <c r="K30" s="141"/>
      <c r="L30" s="95">
        <v>0.14000000000000001</v>
      </c>
    </row>
    <row r="31" spans="1:12" s="76" customFormat="1" x14ac:dyDescent="0.2">
      <c r="A31"/>
      <c r="B31" s="19" t="s">
        <v>25</v>
      </c>
      <c r="C31" s="74">
        <v>0.03</v>
      </c>
      <c r="D31" s="74">
        <v>0.01</v>
      </c>
      <c r="E31" s="74">
        <v>-0.02</v>
      </c>
      <c r="F31" s="74">
        <v>0</v>
      </c>
      <c r="G31" s="74">
        <v>0.02</v>
      </c>
      <c r="H31" s="75">
        <f>'1. Key figures table'!C16</f>
        <v>0</v>
      </c>
      <c r="J31" s="119">
        <f>'1. Key figures table'!F16</f>
        <v>0</v>
      </c>
      <c r="L31" s="95">
        <v>0.02</v>
      </c>
    </row>
    <row r="32" spans="1:12" s="73" customFormat="1" ht="13.5" thickBot="1" x14ac:dyDescent="0.25">
      <c r="A32"/>
      <c r="B32" s="59"/>
      <c r="C32" s="60"/>
      <c r="D32" s="60"/>
      <c r="E32" s="60"/>
      <c r="F32" s="60"/>
      <c r="G32" s="60"/>
      <c r="H32" s="61"/>
      <c r="J32" s="120"/>
      <c r="L32" s="96"/>
    </row>
    <row r="33" spans="2:12" x14ac:dyDescent="0.2">
      <c r="B33" s="69" t="s">
        <v>9</v>
      </c>
      <c r="C33" s="71"/>
      <c r="D33" s="71"/>
      <c r="E33" s="71"/>
      <c r="F33" s="71"/>
      <c r="G33" s="71"/>
      <c r="H33" s="70"/>
      <c r="J33" s="111"/>
      <c r="L33" s="94"/>
    </row>
    <row r="34" spans="2:12" x14ac:dyDescent="0.2">
      <c r="B34" s="53" t="s">
        <v>13</v>
      </c>
      <c r="C34" s="26">
        <v>0.03</v>
      </c>
      <c r="D34" s="26">
        <v>0</v>
      </c>
      <c r="E34" s="26">
        <v>-0.03</v>
      </c>
      <c r="F34" s="26">
        <v>0.01</v>
      </c>
      <c r="G34" s="26">
        <v>0.01</v>
      </c>
      <c r="H34" s="27">
        <f>'1. Key figures table'!C20</f>
        <v>0.09</v>
      </c>
      <c r="J34" s="116">
        <f>'1. Key figures table'!F20</f>
        <v>0.08</v>
      </c>
      <c r="L34" s="97">
        <v>0.1</v>
      </c>
    </row>
    <row r="35" spans="2:12" ht="15" thickBot="1" x14ac:dyDescent="0.25">
      <c r="B35" s="54" t="s">
        <v>14</v>
      </c>
      <c r="C35" s="28">
        <v>7.0000000000000007E-2</v>
      </c>
      <c r="D35" s="28">
        <v>0.04</v>
      </c>
      <c r="E35" s="28">
        <v>0.01</v>
      </c>
      <c r="F35" s="28">
        <v>0.05</v>
      </c>
      <c r="G35" s="28">
        <v>0.05</v>
      </c>
      <c r="H35" s="29">
        <f>'1. Key figures table'!C21</f>
        <v>0.1</v>
      </c>
      <c r="J35" s="117">
        <f>'1. Key figures table'!F21</f>
        <v>0.21</v>
      </c>
      <c r="L35" s="98">
        <v>0.27</v>
      </c>
    </row>
    <row r="36" spans="2:12" x14ac:dyDescent="0.2">
      <c r="B36" s="1"/>
      <c r="C36" s="1"/>
      <c r="D36" s="1"/>
      <c r="E36" s="1"/>
      <c r="F36" s="1"/>
      <c r="G36" s="1"/>
      <c r="H36" s="1"/>
    </row>
    <row r="37" spans="2:12" x14ac:dyDescent="0.2">
      <c r="B37" s="3" t="s">
        <v>216</v>
      </c>
      <c r="C37" s="1"/>
      <c r="D37" s="1"/>
      <c r="E37" s="1"/>
      <c r="F37" s="1"/>
      <c r="G37" s="1"/>
      <c r="H37" s="1"/>
    </row>
    <row r="38" spans="2:12" x14ac:dyDescent="0.2">
      <c r="B38" s="1"/>
      <c r="C38" s="1"/>
      <c r="D38" s="1"/>
      <c r="E38" s="1"/>
      <c r="F38" s="1"/>
      <c r="G38" s="1"/>
      <c r="H38" s="1"/>
    </row>
    <row r="39" spans="2:12" x14ac:dyDescent="0.2">
      <c r="C39" s="106"/>
      <c r="D39" s="106"/>
      <c r="E39" s="106"/>
      <c r="F39" s="106"/>
      <c r="G39" s="106"/>
      <c r="H39" s="106"/>
      <c r="I39" s="106"/>
      <c r="J39" s="106"/>
      <c r="K39" s="106"/>
      <c r="L39" s="106"/>
    </row>
    <row r="40" spans="2:12" x14ac:dyDescent="0.2">
      <c r="C40" s="106"/>
      <c r="D40" s="106"/>
      <c r="E40" s="106"/>
      <c r="F40" s="106"/>
      <c r="G40" s="106"/>
      <c r="H40" s="106"/>
      <c r="I40" s="106"/>
      <c r="J40" s="106"/>
      <c r="K40" s="106"/>
    </row>
    <row r="41" spans="2:12" x14ac:dyDescent="0.2">
      <c r="C41" s="85"/>
    </row>
    <row r="47" spans="2:12" x14ac:dyDescent="0.2">
      <c r="C47" s="86"/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I45"/>
  <sheetViews>
    <sheetView showGridLines="0" zoomScale="70" zoomScaleNormal="70" zoomScaleSheetLayoutView="100" workbookViewId="0">
      <selection activeCell="A2" sqref="A2"/>
    </sheetView>
  </sheetViews>
  <sheetFormatPr defaultRowHeight="12.75" x14ac:dyDescent="0.2"/>
  <cols>
    <col min="2" max="2" width="47.5703125" customWidth="1"/>
    <col min="3" max="8" width="11.5703125" customWidth="1"/>
  </cols>
  <sheetData>
    <row r="1" spans="2:9" x14ac:dyDescent="0.2">
      <c r="B1" s="1"/>
      <c r="C1" s="1"/>
      <c r="D1" s="1"/>
      <c r="E1" s="1"/>
      <c r="F1" s="1"/>
      <c r="G1" s="1"/>
      <c r="H1" s="1"/>
    </row>
    <row r="2" spans="2:9" ht="20.25" x14ac:dyDescent="0.3">
      <c r="B2" s="15" t="s">
        <v>31</v>
      </c>
      <c r="C2" s="1"/>
      <c r="D2" s="1"/>
      <c r="E2" s="1"/>
      <c r="F2" s="1"/>
      <c r="G2" s="1"/>
      <c r="H2" s="1"/>
    </row>
    <row r="3" spans="2:9" x14ac:dyDescent="0.2">
      <c r="B3" s="14" t="s">
        <v>100</v>
      </c>
      <c r="C3" s="1"/>
      <c r="D3" s="1"/>
      <c r="E3" s="1"/>
      <c r="F3" s="1"/>
      <c r="G3" s="1"/>
      <c r="H3" s="1"/>
    </row>
    <row r="4" spans="2:9" ht="13.5" thickBot="1" x14ac:dyDescent="0.25">
      <c r="B4" s="2"/>
      <c r="C4" s="1"/>
      <c r="D4" s="1"/>
      <c r="E4" s="1"/>
      <c r="F4" s="1"/>
      <c r="G4" s="1"/>
      <c r="H4" s="1"/>
    </row>
    <row r="5" spans="2:9" s="4" customFormat="1" ht="24.75" customHeight="1" thickBot="1" x14ac:dyDescent="0.25">
      <c r="B5" s="72" t="s">
        <v>151</v>
      </c>
      <c r="C5" s="62">
        <v>41912</v>
      </c>
      <c r="D5" s="62">
        <v>42004</v>
      </c>
      <c r="E5" s="62">
        <v>42094</v>
      </c>
      <c r="F5" s="62">
        <v>42185</v>
      </c>
      <c r="G5" s="62">
        <v>42277</v>
      </c>
      <c r="H5" s="63">
        <v>42369</v>
      </c>
    </row>
    <row r="6" spans="2:9" x14ac:dyDescent="0.2">
      <c r="B6" s="39" t="s">
        <v>32</v>
      </c>
      <c r="C6" s="40"/>
      <c r="D6" s="40"/>
      <c r="E6" s="40"/>
      <c r="F6" s="40"/>
      <c r="G6" s="64"/>
      <c r="H6" s="41"/>
      <c r="I6" s="4"/>
    </row>
    <row r="7" spans="2:9" x14ac:dyDescent="0.2">
      <c r="B7" s="8"/>
      <c r="C7" s="12"/>
      <c r="D7" s="12"/>
      <c r="E7" s="12"/>
      <c r="F7" s="12"/>
      <c r="G7" s="22"/>
      <c r="H7" s="13"/>
      <c r="I7" s="4"/>
    </row>
    <row r="8" spans="2:9" x14ac:dyDescent="0.2">
      <c r="B8" s="19" t="s">
        <v>33</v>
      </c>
      <c r="C8" s="22">
        <v>381569</v>
      </c>
      <c r="D8" s="22">
        <v>381569</v>
      </c>
      <c r="E8" s="22">
        <v>381569</v>
      </c>
      <c r="F8" s="22">
        <v>381569</v>
      </c>
      <c r="G8" s="22">
        <v>381569</v>
      </c>
      <c r="H8" s="23">
        <f>'3. Cons Balance Sheet'!E6</f>
        <v>403437</v>
      </c>
      <c r="I8" s="4"/>
    </row>
    <row r="9" spans="2:9" x14ac:dyDescent="0.2">
      <c r="B9" s="19" t="s">
        <v>34</v>
      </c>
      <c r="C9" s="22">
        <v>786997</v>
      </c>
      <c r="D9" s="22">
        <v>800583</v>
      </c>
      <c r="E9" s="22">
        <v>797524</v>
      </c>
      <c r="F9" s="22">
        <v>807822</v>
      </c>
      <c r="G9" s="22">
        <v>813185</v>
      </c>
      <c r="H9" s="23">
        <f>'3. Cons Balance Sheet'!E7</f>
        <v>810908</v>
      </c>
      <c r="I9" s="4"/>
    </row>
    <row r="10" spans="2:9" x14ac:dyDescent="0.2">
      <c r="B10" s="33" t="s">
        <v>76</v>
      </c>
      <c r="C10" s="17">
        <v>39589</v>
      </c>
      <c r="D10" s="17">
        <v>52021</v>
      </c>
      <c r="E10" s="17">
        <v>59505</v>
      </c>
      <c r="F10" s="17">
        <v>68543</v>
      </c>
      <c r="G10" s="17">
        <v>70703</v>
      </c>
      <c r="H10" s="18">
        <f>SUM('3. Cons Balance Sheet'!E8:E10)</f>
        <v>75908</v>
      </c>
      <c r="I10" s="4"/>
    </row>
    <row r="11" spans="2:9" ht="13.5" thickBot="1" x14ac:dyDescent="0.25">
      <c r="B11" s="9" t="s">
        <v>43</v>
      </c>
      <c r="C11" s="10">
        <v>1208155</v>
      </c>
      <c r="D11" s="10">
        <v>1234173</v>
      </c>
      <c r="E11" s="10">
        <v>1238598</v>
      </c>
      <c r="F11" s="10">
        <v>1257934</v>
      </c>
      <c r="G11" s="10">
        <v>1265457</v>
      </c>
      <c r="H11" s="11">
        <f>'3. Cons Balance Sheet'!E11</f>
        <v>1290253</v>
      </c>
      <c r="I11" s="4"/>
    </row>
    <row r="12" spans="2:9" x14ac:dyDescent="0.2">
      <c r="B12" s="21"/>
      <c r="C12" s="22"/>
      <c r="D12" s="22"/>
      <c r="E12" s="22"/>
      <c r="F12" s="22"/>
      <c r="G12" s="22"/>
      <c r="H12" s="23"/>
      <c r="I12" s="4"/>
    </row>
    <row r="13" spans="2:9" x14ac:dyDescent="0.2">
      <c r="B13" s="21"/>
      <c r="C13" s="22"/>
      <c r="D13" s="22"/>
      <c r="E13" s="22"/>
      <c r="F13" s="22"/>
      <c r="G13" s="22"/>
      <c r="H13" s="23"/>
      <c r="I13" s="4"/>
    </row>
    <row r="14" spans="2:9" x14ac:dyDescent="0.2">
      <c r="B14" s="19" t="s">
        <v>38</v>
      </c>
      <c r="C14" s="22">
        <v>54828</v>
      </c>
      <c r="D14" s="22">
        <v>46575</v>
      </c>
      <c r="E14" s="22">
        <v>46747</v>
      </c>
      <c r="F14" s="22">
        <v>48488</v>
      </c>
      <c r="G14" s="22">
        <v>53848</v>
      </c>
      <c r="H14" s="23">
        <f>'3. Cons Balance Sheet'!E13</f>
        <v>48657</v>
      </c>
      <c r="I14" s="4"/>
    </row>
    <row r="15" spans="2:9" x14ac:dyDescent="0.2">
      <c r="B15" s="19" t="s">
        <v>77</v>
      </c>
      <c r="C15" s="22">
        <v>170351</v>
      </c>
      <c r="D15" s="22">
        <v>167650</v>
      </c>
      <c r="E15" s="22">
        <v>155331</v>
      </c>
      <c r="F15" s="22">
        <v>197365</v>
      </c>
      <c r="G15" s="22">
        <v>200020</v>
      </c>
      <c r="H15" s="23">
        <f>SUM('3. Cons Balance Sheet'!E14:E16)</f>
        <v>193093</v>
      </c>
      <c r="I15" s="4"/>
    </row>
    <row r="16" spans="2:9" x14ac:dyDescent="0.2">
      <c r="B16" s="33" t="s">
        <v>42</v>
      </c>
      <c r="C16" s="17">
        <v>278621</v>
      </c>
      <c r="D16" s="17">
        <v>152949</v>
      </c>
      <c r="E16" s="17">
        <v>117367</v>
      </c>
      <c r="F16" s="17">
        <v>121627</v>
      </c>
      <c r="G16" s="17">
        <v>124427</v>
      </c>
      <c r="H16" s="18">
        <f>'3. Cons Balance Sheet'!E17</f>
        <v>147565</v>
      </c>
      <c r="I16" s="4"/>
    </row>
    <row r="17" spans="2:9" ht="13.5" thickBot="1" x14ac:dyDescent="0.25">
      <c r="B17" s="9" t="s">
        <v>44</v>
      </c>
      <c r="C17" s="10">
        <v>503800</v>
      </c>
      <c r="D17" s="10">
        <v>367174</v>
      </c>
      <c r="E17" s="10">
        <v>319445</v>
      </c>
      <c r="F17" s="10">
        <v>367480</v>
      </c>
      <c r="G17" s="10">
        <v>378295</v>
      </c>
      <c r="H17" s="11">
        <f>'3. Cons Balance Sheet'!E18</f>
        <v>389315</v>
      </c>
      <c r="I17" s="4"/>
    </row>
    <row r="18" spans="2:9" x14ac:dyDescent="0.2">
      <c r="B18" s="21"/>
      <c r="C18" s="22"/>
      <c r="D18" s="22"/>
      <c r="E18" s="22"/>
      <c r="F18" s="22"/>
      <c r="G18" s="22"/>
      <c r="H18" s="23"/>
      <c r="I18" s="4"/>
    </row>
    <row r="19" spans="2:9" ht="13.5" thickBot="1" x14ac:dyDescent="0.25">
      <c r="B19" s="55" t="s">
        <v>45</v>
      </c>
      <c r="C19" s="65">
        <v>1711955</v>
      </c>
      <c r="D19" s="65">
        <v>1601347</v>
      </c>
      <c r="E19" s="65">
        <v>1558043</v>
      </c>
      <c r="F19" s="65">
        <v>1625414</v>
      </c>
      <c r="G19" s="65">
        <v>1643752</v>
      </c>
      <c r="H19" s="47">
        <f>'3. Cons Balance Sheet'!E20</f>
        <v>1679568</v>
      </c>
      <c r="I19" s="4"/>
    </row>
    <row r="20" spans="2:9" x14ac:dyDescent="0.2">
      <c r="B20" s="39"/>
      <c r="C20" s="40"/>
      <c r="D20" s="40"/>
      <c r="E20" s="40"/>
      <c r="F20" s="40"/>
      <c r="G20" s="64"/>
      <c r="H20" s="41"/>
      <c r="I20" s="4"/>
    </row>
    <row r="21" spans="2:9" x14ac:dyDescent="0.2">
      <c r="B21" s="8" t="s">
        <v>46</v>
      </c>
      <c r="C21" s="12"/>
      <c r="D21" s="12"/>
      <c r="E21" s="12"/>
      <c r="F21" s="12"/>
      <c r="G21" s="22"/>
      <c r="H21" s="13"/>
      <c r="I21" s="4"/>
    </row>
    <row r="22" spans="2:9" x14ac:dyDescent="0.2">
      <c r="B22" s="66"/>
      <c r="C22" s="24"/>
      <c r="D22" s="24"/>
      <c r="E22" s="24"/>
      <c r="F22" s="24"/>
      <c r="G22" s="24"/>
      <c r="H22" s="25"/>
      <c r="I22" s="4"/>
    </row>
    <row r="23" spans="2:9" ht="13.5" thickBot="1" x14ac:dyDescent="0.25">
      <c r="B23" s="9" t="s">
        <v>53</v>
      </c>
      <c r="C23" s="10">
        <v>890713</v>
      </c>
      <c r="D23" s="10">
        <v>900596</v>
      </c>
      <c r="E23" s="10">
        <v>914951</v>
      </c>
      <c r="F23" s="10">
        <v>938443</v>
      </c>
      <c r="G23" s="10">
        <v>939292</v>
      </c>
      <c r="H23" s="11">
        <f>'3. Cons Balance Sheet'!E28</f>
        <v>970533</v>
      </c>
      <c r="I23" s="4"/>
    </row>
    <row r="24" spans="2:9" x14ac:dyDescent="0.2">
      <c r="B24" s="21"/>
      <c r="C24" s="22"/>
      <c r="D24" s="22"/>
      <c r="E24" s="22"/>
      <c r="F24" s="22"/>
      <c r="G24" s="22"/>
      <c r="H24" s="23"/>
      <c r="I24" s="4"/>
    </row>
    <row r="25" spans="2:9" x14ac:dyDescent="0.2">
      <c r="B25" s="19" t="s">
        <v>55</v>
      </c>
      <c r="C25" s="22">
        <v>162791</v>
      </c>
      <c r="D25" s="22">
        <v>166551</v>
      </c>
      <c r="E25" s="22">
        <v>166578</v>
      </c>
      <c r="F25" s="22">
        <v>162366</v>
      </c>
      <c r="G25" s="22">
        <v>159206</v>
      </c>
      <c r="H25" s="23">
        <f>'3. Cons Balance Sheet'!E31</f>
        <v>149806</v>
      </c>
      <c r="I25" s="4"/>
    </row>
    <row r="26" spans="2:9" x14ac:dyDescent="0.2">
      <c r="B26" s="19" t="s">
        <v>78</v>
      </c>
      <c r="C26" s="22">
        <v>99739</v>
      </c>
      <c r="D26" s="22">
        <v>48925</v>
      </c>
      <c r="E26" s="22">
        <v>39005</v>
      </c>
      <c r="F26" s="22">
        <v>44089</v>
      </c>
      <c r="G26" s="22">
        <v>29171</v>
      </c>
      <c r="H26" s="23">
        <f>'3. Cons Balance Sheet'!E30</f>
        <v>44254</v>
      </c>
      <c r="I26" s="4"/>
    </row>
    <row r="27" spans="2:9" x14ac:dyDescent="0.2">
      <c r="B27" s="19" t="s">
        <v>79</v>
      </c>
      <c r="C27" s="22">
        <v>74381</v>
      </c>
      <c r="D27" s="22">
        <v>0</v>
      </c>
      <c r="E27" s="22">
        <v>0</v>
      </c>
      <c r="F27" s="22">
        <v>0</v>
      </c>
      <c r="G27" s="22">
        <v>0</v>
      </c>
      <c r="H27" s="23">
        <f>'3. Cons Balance Sheet'!E39</f>
        <v>4287</v>
      </c>
      <c r="I27" s="4"/>
    </row>
    <row r="28" spans="2:9" x14ac:dyDescent="0.2">
      <c r="B28" s="19" t="s">
        <v>56</v>
      </c>
      <c r="C28" s="22">
        <v>85552</v>
      </c>
      <c r="D28" s="22">
        <v>82570</v>
      </c>
      <c r="E28" s="22">
        <v>79858</v>
      </c>
      <c r="F28" s="22">
        <v>75994</v>
      </c>
      <c r="G28" s="22">
        <v>71708</v>
      </c>
      <c r="H28" s="23">
        <f>'3. Cons Balance Sheet'!E32+'3. Cons Balance Sheet'!E40</f>
        <v>67638</v>
      </c>
      <c r="I28" s="4"/>
    </row>
    <row r="29" spans="2:9" x14ac:dyDescent="0.2">
      <c r="B29" s="19" t="s">
        <v>59</v>
      </c>
      <c r="C29" s="22">
        <v>93350</v>
      </c>
      <c r="D29" s="22">
        <v>88218</v>
      </c>
      <c r="E29" s="22">
        <v>79109</v>
      </c>
      <c r="F29" s="22">
        <v>101679</v>
      </c>
      <c r="G29" s="22">
        <v>109077</v>
      </c>
      <c r="H29" s="23">
        <f>'3. Cons Balance Sheet'!E36</f>
        <v>94951</v>
      </c>
      <c r="I29" s="4"/>
    </row>
    <row r="30" spans="2:9" x14ac:dyDescent="0.2">
      <c r="B30" s="19" t="s">
        <v>57</v>
      </c>
      <c r="C30" s="22">
        <v>138999</v>
      </c>
      <c r="D30" s="22">
        <v>145680</v>
      </c>
      <c r="E30" s="22">
        <v>143079</v>
      </c>
      <c r="F30" s="22">
        <v>145153</v>
      </c>
      <c r="G30" s="22">
        <v>190338</v>
      </c>
      <c r="H30" s="23">
        <f>'3. Cons Balance Sheet'!E33+'3. Cons Balance Sheet'!E41</f>
        <v>186873</v>
      </c>
      <c r="I30" s="4"/>
    </row>
    <row r="31" spans="2:9" x14ac:dyDescent="0.2">
      <c r="B31" s="33" t="s">
        <v>102</v>
      </c>
      <c r="C31" s="17">
        <v>166430</v>
      </c>
      <c r="D31" s="17">
        <v>168807</v>
      </c>
      <c r="E31" s="17">
        <v>135463</v>
      </c>
      <c r="F31" s="17">
        <v>157690</v>
      </c>
      <c r="G31" s="17">
        <v>144960</v>
      </c>
      <c r="H31" s="18">
        <f>SUM('3. Cons Balance Sheet'!E37,'3. Cons Balance Sheet'!E38,'3. Cons Balance Sheet'!E42)</f>
        <v>161226</v>
      </c>
      <c r="I31" s="4"/>
    </row>
    <row r="32" spans="2:9" ht="13.5" thickBot="1" x14ac:dyDescent="0.25">
      <c r="B32" s="9" t="s">
        <v>80</v>
      </c>
      <c r="C32" s="10">
        <v>821242</v>
      </c>
      <c r="D32" s="10">
        <v>700751</v>
      </c>
      <c r="E32" s="10">
        <v>643092</v>
      </c>
      <c r="F32" s="10">
        <v>686971</v>
      </c>
      <c r="G32" s="10">
        <v>704460</v>
      </c>
      <c r="H32" s="11">
        <f>SUM(H25:H31)</f>
        <v>709035</v>
      </c>
      <c r="I32" s="4"/>
    </row>
    <row r="33" spans="2:9" x14ac:dyDescent="0.2">
      <c r="B33" s="21"/>
      <c r="C33" s="22"/>
      <c r="D33" s="22"/>
      <c r="E33" s="22"/>
      <c r="F33" s="22"/>
      <c r="G33" s="22"/>
      <c r="H33" s="23"/>
      <c r="I33" s="4"/>
    </row>
    <row r="34" spans="2:9" x14ac:dyDescent="0.2">
      <c r="B34" s="55" t="s">
        <v>61</v>
      </c>
      <c r="C34" s="65">
        <v>1711955</v>
      </c>
      <c r="D34" s="65">
        <v>1601347</v>
      </c>
      <c r="E34" s="65">
        <v>1558043</v>
      </c>
      <c r="F34" s="65">
        <v>1625414</v>
      </c>
      <c r="G34" s="65">
        <v>1643752</v>
      </c>
      <c r="H34" s="47">
        <f>'3. Cons Balance Sheet'!E45</f>
        <v>1679568</v>
      </c>
      <c r="I34" s="4"/>
    </row>
    <row r="35" spans="2:9" x14ac:dyDescent="0.2">
      <c r="B35" s="1"/>
      <c r="C35" s="1"/>
      <c r="D35" s="1"/>
      <c r="E35" s="1"/>
      <c r="F35" s="1"/>
      <c r="G35" s="1"/>
      <c r="H35" s="23"/>
      <c r="I35" s="4"/>
    </row>
    <row r="36" spans="2:9" x14ac:dyDescent="0.2">
      <c r="B36" s="3" t="s">
        <v>114</v>
      </c>
      <c r="C36" s="131">
        <v>103620.63400000002</v>
      </c>
      <c r="D36" s="131">
        <v>102949</v>
      </c>
      <c r="E36" s="131">
        <v>77367</v>
      </c>
      <c r="F36" s="131">
        <v>76627</v>
      </c>
      <c r="G36" s="131">
        <v>94427</v>
      </c>
      <c r="H36" s="132">
        <v>98278</v>
      </c>
      <c r="I36" s="4"/>
    </row>
    <row r="37" spans="2:9" x14ac:dyDescent="0.2">
      <c r="I37" s="4"/>
    </row>
    <row r="38" spans="2:9" x14ac:dyDescent="0.2">
      <c r="C38" s="85"/>
      <c r="D38" s="85"/>
      <c r="E38" s="85"/>
      <c r="F38" s="85"/>
      <c r="G38" s="85"/>
      <c r="H38" s="85"/>
      <c r="I38" s="4"/>
    </row>
    <row r="39" spans="2:9" x14ac:dyDescent="0.2">
      <c r="C39" s="85"/>
      <c r="D39" s="85"/>
      <c r="E39" s="85"/>
      <c r="F39" s="85"/>
      <c r="G39" s="85"/>
      <c r="H39" s="85"/>
      <c r="I39" s="4"/>
    </row>
    <row r="40" spans="2:9" x14ac:dyDescent="0.2">
      <c r="C40" s="85"/>
      <c r="D40" s="85"/>
      <c r="E40" s="85"/>
      <c r="F40" s="85"/>
      <c r="G40" s="85"/>
      <c r="H40" s="85"/>
      <c r="I40" s="4"/>
    </row>
    <row r="41" spans="2:9" x14ac:dyDescent="0.2">
      <c r="C41" s="85"/>
      <c r="D41" s="85"/>
      <c r="E41" s="85"/>
      <c r="F41" s="85"/>
      <c r="G41" s="85"/>
      <c r="H41" s="85"/>
      <c r="I41" s="4"/>
    </row>
    <row r="42" spans="2:9" x14ac:dyDescent="0.2">
      <c r="I42" s="4"/>
    </row>
    <row r="43" spans="2:9" x14ac:dyDescent="0.2">
      <c r="I43" s="4"/>
    </row>
    <row r="44" spans="2:9" x14ac:dyDescent="0.2">
      <c r="I44" s="4"/>
    </row>
    <row r="45" spans="2:9" x14ac:dyDescent="0.2">
      <c r="I45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ignoredErrors>
    <ignoredError sqref="H10 H1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Q37"/>
  <sheetViews>
    <sheetView showGridLines="0" zoomScale="85" zoomScaleNormal="85" zoomScaleSheetLayoutView="70" workbookViewId="0">
      <selection activeCell="A2" sqref="A2"/>
    </sheetView>
  </sheetViews>
  <sheetFormatPr defaultRowHeight="12.75" x14ac:dyDescent="0.2"/>
  <cols>
    <col min="2" max="2" width="57" customWidth="1"/>
    <col min="3" max="8" width="10.7109375" customWidth="1"/>
    <col min="9" max="9" width="2.140625" customWidth="1"/>
    <col min="11" max="11" width="2.140625" customWidth="1"/>
  </cols>
  <sheetData>
    <row r="1" spans="2:17" x14ac:dyDescent="0.2">
      <c r="B1" s="1"/>
      <c r="C1" s="1"/>
      <c r="D1" s="1"/>
      <c r="E1" s="1"/>
      <c r="F1" s="1"/>
      <c r="G1" s="1"/>
      <c r="H1" s="1"/>
    </row>
    <row r="2" spans="2:17" ht="20.25" x14ac:dyDescent="0.3">
      <c r="B2" s="15" t="s">
        <v>62</v>
      </c>
      <c r="C2" s="1"/>
      <c r="D2" s="1"/>
      <c r="E2" s="1"/>
      <c r="F2" s="1"/>
      <c r="G2" s="1"/>
      <c r="H2" s="1"/>
    </row>
    <row r="3" spans="2:17" x14ac:dyDescent="0.2">
      <c r="B3" s="14" t="s">
        <v>100</v>
      </c>
      <c r="C3" s="1"/>
      <c r="D3" s="1"/>
      <c r="E3" s="1"/>
      <c r="F3" s="1"/>
      <c r="G3" s="1"/>
      <c r="H3" s="1"/>
    </row>
    <row r="4" spans="2:17" ht="13.5" thickBot="1" x14ac:dyDescent="0.25">
      <c r="B4" s="2"/>
      <c r="C4" s="1"/>
      <c r="D4" s="1"/>
      <c r="E4" s="1"/>
      <c r="F4" s="1"/>
      <c r="G4" s="1"/>
      <c r="H4" s="1"/>
    </row>
    <row r="5" spans="2:17" s="4" customFormat="1" ht="24.75" customHeight="1" thickBot="1" x14ac:dyDescent="0.25">
      <c r="B5" s="72" t="s">
        <v>151</v>
      </c>
      <c r="C5" s="5" t="s">
        <v>109</v>
      </c>
      <c r="D5" s="5" t="s">
        <v>110</v>
      </c>
      <c r="E5" s="5" t="s">
        <v>111</v>
      </c>
      <c r="F5" s="5" t="s">
        <v>108</v>
      </c>
      <c r="G5" s="5" t="s">
        <v>152</v>
      </c>
      <c r="H5" s="6" t="s">
        <v>156</v>
      </c>
      <c r="J5" s="114" t="s">
        <v>157</v>
      </c>
      <c r="L5" s="87" t="s">
        <v>112</v>
      </c>
      <c r="M5"/>
      <c r="N5"/>
      <c r="O5"/>
      <c r="P5"/>
      <c r="Q5"/>
    </row>
    <row r="6" spans="2:17" x14ac:dyDescent="0.2">
      <c r="B6" s="19" t="s">
        <v>63</v>
      </c>
      <c r="C6" s="38">
        <v>7843</v>
      </c>
      <c r="D6" s="38">
        <v>1528</v>
      </c>
      <c r="E6" s="38">
        <v>-5069</v>
      </c>
      <c r="F6" s="38">
        <v>579</v>
      </c>
      <c r="G6" s="38">
        <v>4887</v>
      </c>
      <c r="H6" s="23">
        <v>203</v>
      </c>
      <c r="J6" s="121">
        <f>'4. Cons Stat of CF'!G6</f>
        <v>600</v>
      </c>
      <c r="L6" s="108">
        <v>21114</v>
      </c>
    </row>
    <row r="7" spans="2:17" x14ac:dyDescent="0.2">
      <c r="B7" s="19" t="s">
        <v>97</v>
      </c>
      <c r="C7" s="38">
        <v>150</v>
      </c>
      <c r="D7" s="38">
        <v>-2452</v>
      </c>
      <c r="E7" s="38">
        <v>1970</v>
      </c>
      <c r="F7" s="38">
        <v>1974</v>
      </c>
      <c r="G7" s="38">
        <v>-6586</v>
      </c>
      <c r="H7" s="23">
        <v>278</v>
      </c>
      <c r="J7" s="46">
        <f>'4. Cons Stat of CF'!G8</f>
        <v>-2364</v>
      </c>
      <c r="L7" s="109">
        <v>-1956</v>
      </c>
    </row>
    <row r="8" spans="2:17" ht="14.25" x14ac:dyDescent="0.2">
      <c r="B8" s="19" t="s">
        <v>218</v>
      </c>
      <c r="C8" s="38">
        <v>33158</v>
      </c>
      <c r="D8" s="38">
        <v>26696</v>
      </c>
      <c r="E8" s="38">
        <v>26493</v>
      </c>
      <c r="F8" s="38">
        <v>27262</v>
      </c>
      <c r="G8" s="38">
        <v>27805</v>
      </c>
      <c r="H8" s="23">
        <v>41536</v>
      </c>
      <c r="J8" s="46">
        <f>'4. Cons Stat of CF'!G9</f>
        <v>123096</v>
      </c>
      <c r="L8" s="109">
        <v>114711</v>
      </c>
    </row>
    <row r="9" spans="2:17" x14ac:dyDescent="0.2">
      <c r="B9" s="19" t="s">
        <v>81</v>
      </c>
      <c r="C9" s="38">
        <v>-3749</v>
      </c>
      <c r="D9" s="38">
        <v>-2627</v>
      </c>
      <c r="E9" s="38">
        <v>-2763</v>
      </c>
      <c r="F9" s="38">
        <v>8</v>
      </c>
      <c r="G9" s="38">
        <v>-578</v>
      </c>
      <c r="H9" s="23">
        <v>-8265</v>
      </c>
      <c r="J9" s="46">
        <f>'4. Cons Stat of CF'!G11+'4. Cons Stat of CF'!G10</f>
        <v>-11598</v>
      </c>
      <c r="L9" s="109">
        <v>424</v>
      </c>
    </row>
    <row r="10" spans="2:17" ht="14.25" x14ac:dyDescent="0.2">
      <c r="B10" s="33" t="s">
        <v>219</v>
      </c>
      <c r="C10" s="43">
        <v>33560</v>
      </c>
      <c r="D10" s="43">
        <v>14963</v>
      </c>
      <c r="E10" s="43">
        <v>-32528</v>
      </c>
      <c r="F10" s="17">
        <v>-1914</v>
      </c>
      <c r="G10" s="17">
        <v>23407</v>
      </c>
      <c r="H10" s="18">
        <v>24580</v>
      </c>
      <c r="J10" s="43">
        <f>'4. Cons Stat of CF'!G13+'4. Cons Stat of CF'!G14+'4. Cons Stat of CF'!G15</f>
        <v>13545</v>
      </c>
      <c r="L10" s="89">
        <v>427</v>
      </c>
    </row>
    <row r="11" spans="2:17" ht="13.5" thickBot="1" x14ac:dyDescent="0.25">
      <c r="B11" s="9" t="s">
        <v>71</v>
      </c>
      <c r="C11" s="44">
        <v>70962</v>
      </c>
      <c r="D11" s="44">
        <v>38108</v>
      </c>
      <c r="E11" s="44">
        <v>-11897</v>
      </c>
      <c r="F11" s="10">
        <v>27909</v>
      </c>
      <c r="G11" s="10">
        <v>48935</v>
      </c>
      <c r="H11" s="11">
        <v>58332</v>
      </c>
      <c r="J11" s="44">
        <f>'4. Cons Stat of CF'!G16</f>
        <v>123279</v>
      </c>
      <c r="L11" s="90">
        <v>134720</v>
      </c>
    </row>
    <row r="12" spans="2:17" x14ac:dyDescent="0.2">
      <c r="B12" s="21"/>
      <c r="C12" s="22"/>
      <c r="D12" s="22"/>
      <c r="E12" s="38"/>
      <c r="F12" s="22"/>
      <c r="G12" s="22"/>
      <c r="H12" s="23"/>
      <c r="J12" s="38"/>
      <c r="L12" s="92"/>
    </row>
    <row r="13" spans="2:17" x14ac:dyDescent="0.2">
      <c r="B13" s="19" t="s">
        <v>69</v>
      </c>
      <c r="C13" s="22">
        <v>145</v>
      </c>
      <c r="D13" s="22">
        <v>158</v>
      </c>
      <c r="E13" s="22">
        <v>116</v>
      </c>
      <c r="F13" s="22">
        <v>173</v>
      </c>
      <c r="G13" s="22">
        <v>103</v>
      </c>
      <c r="H13" s="23">
        <v>112</v>
      </c>
      <c r="J13" s="46">
        <f>'4. Cons Stat of CF'!G18</f>
        <v>504</v>
      </c>
      <c r="L13" s="109">
        <v>1467</v>
      </c>
    </row>
    <row r="14" spans="2:17" x14ac:dyDescent="0.2">
      <c r="B14" s="19" t="s">
        <v>105</v>
      </c>
      <c r="C14" s="22">
        <v>-628</v>
      </c>
      <c r="D14" s="22">
        <v>-1470</v>
      </c>
      <c r="E14" s="22">
        <v>-239</v>
      </c>
      <c r="F14" s="22">
        <v>-315</v>
      </c>
      <c r="G14" s="22">
        <v>-347</v>
      </c>
      <c r="H14" s="23">
        <v>-57</v>
      </c>
      <c r="J14" s="46">
        <f>'4. Cons Stat of CF'!G19</f>
        <v>-958</v>
      </c>
      <c r="L14" s="109">
        <v>-3817</v>
      </c>
    </row>
    <row r="15" spans="2:17" x14ac:dyDescent="0.2">
      <c r="B15" s="33" t="s">
        <v>93</v>
      </c>
      <c r="C15" s="43">
        <v>-2834</v>
      </c>
      <c r="D15" s="43">
        <v>-4416</v>
      </c>
      <c r="E15" s="43">
        <v>-1209</v>
      </c>
      <c r="F15" s="17">
        <v>20</v>
      </c>
      <c r="G15" s="17">
        <v>-2031</v>
      </c>
      <c r="H15" s="18">
        <v>-830</v>
      </c>
      <c r="J15" s="43">
        <f>'4. Cons Stat of CF'!G20</f>
        <v>-4050</v>
      </c>
      <c r="L15" s="89">
        <v>-13741</v>
      </c>
    </row>
    <row r="16" spans="2:17" ht="13.5" thickBot="1" x14ac:dyDescent="0.25">
      <c r="B16" s="9" t="s">
        <v>70</v>
      </c>
      <c r="C16" s="44">
        <v>67645</v>
      </c>
      <c r="D16" s="44">
        <v>32380</v>
      </c>
      <c r="E16" s="44">
        <v>-13229</v>
      </c>
      <c r="F16" s="10">
        <v>27787</v>
      </c>
      <c r="G16" s="10">
        <v>46660</v>
      </c>
      <c r="H16" s="11">
        <v>57557</v>
      </c>
      <c r="J16" s="44">
        <f>'4. Cons Stat of CF'!G21</f>
        <v>118775</v>
      </c>
      <c r="L16" s="90">
        <v>118629</v>
      </c>
    </row>
    <row r="17" spans="2:13" x14ac:dyDescent="0.2">
      <c r="B17" s="33"/>
      <c r="C17" s="43"/>
      <c r="D17" s="43"/>
      <c r="E17" s="43"/>
      <c r="F17" s="17"/>
      <c r="G17" s="17"/>
      <c r="H17" s="18"/>
      <c r="J17" s="43"/>
      <c r="L17" s="89"/>
    </row>
    <row r="18" spans="2:13" ht="13.5" thickBot="1" x14ac:dyDescent="0.25">
      <c r="B18" s="9" t="s">
        <v>90</v>
      </c>
      <c r="C18" s="44">
        <v>-21742</v>
      </c>
      <c r="D18" s="44">
        <v>-33838</v>
      </c>
      <c r="E18" s="44">
        <v>-23953</v>
      </c>
      <c r="F18" s="10">
        <v>-44107</v>
      </c>
      <c r="G18" s="10">
        <v>-31135</v>
      </c>
      <c r="H18" s="11">
        <v>-55020</v>
      </c>
      <c r="J18" s="44">
        <f>'4. Cons Stat of CF'!G27</f>
        <v>-154215</v>
      </c>
      <c r="L18" s="90">
        <v>-106486</v>
      </c>
    </row>
    <row r="19" spans="2:13" x14ac:dyDescent="0.2">
      <c r="B19" s="33"/>
      <c r="C19" s="43"/>
      <c r="D19" s="43"/>
      <c r="E19" s="43"/>
      <c r="F19" s="17"/>
      <c r="G19" s="17"/>
      <c r="H19" s="18"/>
      <c r="J19" s="43"/>
      <c r="L19" s="89"/>
    </row>
    <row r="20" spans="2:13" ht="13.5" thickBot="1" x14ac:dyDescent="0.25">
      <c r="B20" s="9" t="s">
        <v>91</v>
      </c>
      <c r="C20" s="44">
        <v>5366</v>
      </c>
      <c r="D20" s="44">
        <v>-124200</v>
      </c>
      <c r="E20" s="44">
        <v>1198</v>
      </c>
      <c r="F20" s="10">
        <v>20554</v>
      </c>
      <c r="G20" s="10">
        <v>-11965</v>
      </c>
      <c r="H20" s="11">
        <v>19484</v>
      </c>
      <c r="J20" s="44">
        <f>'4. Cons Stat of CF'!G34</f>
        <v>29271</v>
      </c>
      <c r="L20" s="90">
        <v>-118383</v>
      </c>
    </row>
    <row r="21" spans="2:13" x14ac:dyDescent="0.2">
      <c r="B21" s="33"/>
      <c r="C21" s="43"/>
      <c r="D21" s="43"/>
      <c r="E21" s="43"/>
      <c r="F21" s="17"/>
      <c r="G21" s="17"/>
      <c r="H21" s="18"/>
      <c r="J21" s="43"/>
      <c r="L21" s="89"/>
    </row>
    <row r="22" spans="2:13" ht="13.5" thickBot="1" x14ac:dyDescent="0.25">
      <c r="B22" s="9" t="s">
        <v>86</v>
      </c>
      <c r="C22" s="44">
        <v>51269</v>
      </c>
      <c r="D22" s="44">
        <v>-125658</v>
      </c>
      <c r="E22" s="44">
        <v>-35984</v>
      </c>
      <c r="F22" s="10">
        <v>4234</v>
      </c>
      <c r="G22" s="10">
        <v>3560</v>
      </c>
      <c r="H22" s="11">
        <v>22021</v>
      </c>
      <c r="J22" s="44">
        <f>'4. Cons Stat of CF'!G36</f>
        <v>-6169</v>
      </c>
      <c r="L22" s="90">
        <v>-106240</v>
      </c>
    </row>
    <row r="23" spans="2:13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ht="14.25" x14ac:dyDescent="0.2">
      <c r="B24" s="3" t="s">
        <v>221</v>
      </c>
      <c r="C24" s="107"/>
      <c r="D24" s="107"/>
      <c r="E24" s="107"/>
      <c r="F24" s="107"/>
      <c r="G24" s="107"/>
      <c r="H24" s="1"/>
      <c r="I24" s="1"/>
      <c r="J24" s="1"/>
      <c r="K24" s="1"/>
      <c r="L24" s="1"/>
      <c r="M24" s="1"/>
    </row>
    <row r="25" spans="2:13" ht="14.25" x14ac:dyDescent="0.2">
      <c r="B25" s="3" t="s">
        <v>220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3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x14ac:dyDescent="0.2">
      <c r="H28" s="1"/>
      <c r="I28" s="1"/>
      <c r="J28" s="1"/>
      <c r="K28" s="1"/>
      <c r="L28" s="1"/>
      <c r="M28" s="1"/>
    </row>
    <row r="29" spans="2:13" x14ac:dyDescent="0.2">
      <c r="H29" s="1"/>
      <c r="I29" s="1"/>
      <c r="J29" s="1"/>
      <c r="K29" s="1"/>
      <c r="L29" s="1"/>
      <c r="M29" s="1"/>
    </row>
    <row r="30" spans="2:13" x14ac:dyDescent="0.2">
      <c r="H30" s="1"/>
      <c r="I30" s="1"/>
      <c r="J30" s="1"/>
      <c r="K30" s="1"/>
      <c r="L30" s="1"/>
      <c r="M30" s="1"/>
    </row>
    <row r="31" spans="2:13" x14ac:dyDescent="0.2">
      <c r="H31" s="1"/>
      <c r="I31" s="1"/>
      <c r="J31" s="1"/>
      <c r="K31" s="1"/>
      <c r="L31" s="1"/>
      <c r="M31" s="1"/>
    </row>
    <row r="32" spans="2:13" x14ac:dyDescent="0.2">
      <c r="H32" s="1"/>
      <c r="I32" s="1"/>
      <c r="J32" s="1"/>
      <c r="K32" s="1"/>
      <c r="L32" s="1"/>
      <c r="M32" s="1"/>
    </row>
    <row r="36" spans="9:11" x14ac:dyDescent="0.2">
      <c r="I36" s="106"/>
      <c r="J36" s="106"/>
      <c r="K36" s="106"/>
    </row>
    <row r="37" spans="9:11" x14ac:dyDescent="0.2">
      <c r="I37" s="106"/>
      <c r="J37" s="106"/>
      <c r="K37" s="106"/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23</vt:i4>
      </vt:variant>
    </vt:vector>
  </HeadingPairs>
  <TitlesOfParts>
    <vt:vector size="31" baseType="lpstr">
      <vt:lpstr>Cover</vt:lpstr>
      <vt:lpstr>1. Key figures table</vt:lpstr>
      <vt:lpstr>2. Cons Stat of Income</vt:lpstr>
      <vt:lpstr>3. Cons Balance Sheet</vt:lpstr>
      <vt:lpstr>4. Cons Stat of CF</vt:lpstr>
      <vt:lpstr>5. Stat of Income (Q)</vt:lpstr>
      <vt:lpstr>6. Balance Sheet (Q)</vt:lpstr>
      <vt:lpstr>7. CF (Q)</vt:lpstr>
      <vt:lpstr>'3. Cons Balance Sheet'!Consolidated_condensed_balance_sheet</vt:lpstr>
      <vt:lpstr>Consolidated_condensed_BS</vt:lpstr>
      <vt:lpstr>'2. Cons Stat of Income'!Consolidated_condensed_statement_of_income</vt:lpstr>
      <vt:lpstr>'5. Stat of Income (Q)'!Consolidated_condensed_statement_of_income</vt:lpstr>
      <vt:lpstr>'6. Balance Sheet (Q)'!Consolidated_condensed_statement_of_income</vt:lpstr>
      <vt:lpstr>'4. Cons Stat of CF'!Consolidated_condensed_statements_of_cash_flows</vt:lpstr>
      <vt:lpstr>'7. CF (Q)'!Consolidated_condensed_statements_of_cash_flows</vt:lpstr>
      <vt:lpstr>'1. Key figures table'!Key_figures</vt:lpstr>
      <vt:lpstr>'1. Key figures table'!Print_Area</vt:lpstr>
      <vt:lpstr>'2. Cons Stat of Income'!Print_Area</vt:lpstr>
      <vt:lpstr>'3. Cons Balance Sheet'!Print_Area</vt:lpstr>
      <vt:lpstr>'4. Cons Stat of CF'!Print_Area</vt:lpstr>
      <vt:lpstr>'5. Stat of Income (Q)'!Print_Area</vt:lpstr>
      <vt:lpstr>'6. Balance Sheet (Q)'!Print_Area</vt:lpstr>
      <vt:lpstr>'7. CF (Q)'!Print_Area</vt:lpstr>
      <vt:lpstr>Cover!Print_Area</vt:lpstr>
      <vt:lpstr>'1. Key figures table'!Print_Titles</vt:lpstr>
      <vt:lpstr>'2. Cons Stat of Income'!Table_1Income</vt:lpstr>
      <vt:lpstr>'3. Cons Balance Sheet'!Table_1Income</vt:lpstr>
      <vt:lpstr>'4. Cons Stat of CF'!Table_1Income</vt:lpstr>
      <vt:lpstr>'5. Stat of Income (Q)'!Table_1Income</vt:lpstr>
      <vt:lpstr>'6. Balance Sheet (Q)'!Table_1Income</vt:lpstr>
      <vt:lpstr>'7. CF (Q)'!Table_1Income</vt:lpstr>
    </vt:vector>
  </TitlesOfParts>
  <Company>Tangelo Software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Bisera Grubesic</dc:creator>
  <cp:lastModifiedBy>Bisera Grubesic</cp:lastModifiedBy>
  <cp:lastPrinted>2016-02-08T20:32:59Z</cp:lastPrinted>
  <dcterms:created xsi:type="dcterms:W3CDTF">2014-01-10T15:24:48Z</dcterms:created>
  <dcterms:modified xsi:type="dcterms:W3CDTF">2016-02-08T20:33:14Z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1. ExcelTables_WEBSITE_Q4 2015.xlsx</vt:lpwstr>
  </property>
</Properties>
</file>